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325" yWindow="90" windowWidth="11730" windowHeight="9390"/>
  </bookViews>
  <sheets>
    <sheet name="Таблица 1 (финансы + меропр)" sheetId="25" r:id="rId1"/>
    <sheet name="Таблица 2 (отчет по ОКС)" sheetId="18" r:id="rId2"/>
    <sheet name="Таблица 3 (показатели)" sheetId="21" r:id="rId3"/>
    <sheet name="Таблица 4 (меры ГР)" sheetId="22" r:id="rId4"/>
    <sheet name="Таблица 5 (ЭГП)" sheetId="23" r:id="rId5"/>
  </sheets>
  <calcPr calcId="145621"/>
</workbook>
</file>

<file path=xl/calcChain.xml><?xml version="1.0" encoding="utf-8"?>
<calcChain xmlns="http://schemas.openxmlformats.org/spreadsheetml/2006/main">
  <c r="D9" i="23" l="1"/>
  <c r="M7" i="21"/>
  <c r="D7" i="23" s="1"/>
  <c r="M13" i="21"/>
  <c r="D8" i="23" s="1"/>
  <c r="M20" i="21"/>
  <c r="I22" i="21" l="1"/>
  <c r="I14" i="21"/>
  <c r="I11" i="21"/>
  <c r="I10" i="21"/>
  <c r="L14" i="25"/>
  <c r="F7" i="23" s="1"/>
  <c r="L20" i="25"/>
  <c r="M24" i="25"/>
  <c r="M23" i="25"/>
  <c r="L31" i="25"/>
  <c r="F8" i="23" s="1"/>
  <c r="L128" i="25"/>
  <c r="F9" i="23" s="1"/>
  <c r="M96" i="25" l="1"/>
  <c r="M32" i="25"/>
  <c r="G132" i="25" l="1"/>
  <c r="F131" i="25"/>
  <c r="E131" i="25"/>
  <c r="D131" i="25"/>
  <c r="F124" i="25"/>
  <c r="E124" i="25"/>
  <c r="E123" i="25" s="1"/>
  <c r="D124" i="25"/>
  <c r="D123" i="25" s="1"/>
  <c r="G116" i="25"/>
  <c r="F115" i="25"/>
  <c r="E115" i="25"/>
  <c r="D115" i="25"/>
  <c r="G107" i="25"/>
  <c r="F106" i="25"/>
  <c r="E106" i="25"/>
  <c r="D106" i="25"/>
  <c r="G98" i="25"/>
  <c r="F97" i="25"/>
  <c r="E97" i="25"/>
  <c r="D97" i="25"/>
  <c r="G87" i="25"/>
  <c r="F86" i="25"/>
  <c r="E86" i="25"/>
  <c r="D86" i="25"/>
  <c r="G77" i="25"/>
  <c r="F76" i="25"/>
  <c r="E76" i="25"/>
  <c r="D76" i="25"/>
  <c r="G66" i="25"/>
  <c r="F65" i="25"/>
  <c r="E65" i="25"/>
  <c r="D65" i="25"/>
  <c r="G55" i="25"/>
  <c r="F54" i="25"/>
  <c r="E54" i="25"/>
  <c r="D54" i="25"/>
  <c r="G45" i="25"/>
  <c r="F44" i="25"/>
  <c r="E44" i="25"/>
  <c r="D44" i="25"/>
  <c r="G36" i="25"/>
  <c r="F35" i="25"/>
  <c r="E35" i="25"/>
  <c r="E26" i="25" s="1"/>
  <c r="D35" i="25"/>
  <c r="F27" i="25"/>
  <c r="E27" i="25"/>
  <c r="D27" i="25"/>
  <c r="G65" i="25" l="1"/>
  <c r="F123" i="25"/>
  <c r="G123" i="25" s="1"/>
  <c r="E9" i="23" s="1"/>
  <c r="G9" i="23" s="1"/>
  <c r="G124" i="25"/>
  <c r="G27" i="25"/>
  <c r="G35" i="25"/>
  <c r="G44" i="25"/>
  <c r="G54" i="25"/>
  <c r="F10" i="25"/>
  <c r="G115" i="25"/>
  <c r="E16" i="25"/>
  <c r="E15" i="25" s="1"/>
  <c r="G97" i="25"/>
  <c r="E10" i="25"/>
  <c r="E9" i="25" s="1"/>
  <c r="F26" i="25"/>
  <c r="F16" i="25"/>
  <c r="G76" i="25"/>
  <c r="G86" i="25"/>
  <c r="G131" i="25"/>
  <c r="D10" i="25"/>
  <c r="G106" i="25"/>
  <c r="F15" i="25"/>
  <c r="D16" i="25"/>
  <c r="D15" i="25" s="1"/>
  <c r="D26" i="25"/>
  <c r="F9" i="25" l="1"/>
  <c r="G10" i="25"/>
  <c r="G26" i="25"/>
  <c r="E8" i="23" s="1"/>
  <c r="G8" i="23" s="1"/>
  <c r="G16" i="25"/>
  <c r="D9" i="25"/>
  <c r="G15" i="25"/>
  <c r="G9" i="25" l="1"/>
  <c r="E7" i="23" s="1"/>
  <c r="G7" i="23" s="1"/>
  <c r="H21" i="18"/>
  <c r="I21" i="18"/>
  <c r="K21" i="18"/>
  <c r="L21" i="18"/>
  <c r="O21" i="18" s="1"/>
  <c r="M21" i="18"/>
  <c r="H16" i="18"/>
  <c r="I16" i="18"/>
  <c r="K16" i="18"/>
  <c r="L16" i="18"/>
  <c r="O16" i="18" s="1"/>
  <c r="M16" i="18"/>
  <c r="N17" i="18"/>
  <c r="N18" i="18"/>
  <c r="N19" i="18"/>
  <c r="N20" i="18"/>
  <c r="N22" i="18"/>
  <c r="N23" i="18"/>
  <c r="N24" i="18"/>
  <c r="N25" i="18"/>
  <c r="N10" i="18"/>
  <c r="N11" i="18"/>
  <c r="N12" i="18"/>
  <c r="N13" i="18"/>
  <c r="K9" i="18"/>
  <c r="L9" i="18"/>
  <c r="M9" i="18"/>
  <c r="H9" i="18"/>
  <c r="I9" i="18"/>
  <c r="J21" i="18"/>
  <c r="J16" i="18"/>
  <c r="J9" i="18"/>
  <c r="N9" i="18" l="1"/>
  <c r="P16" i="18"/>
  <c r="P21" i="18"/>
  <c r="N16" i="18"/>
  <c r="N21" i="18"/>
</calcChain>
</file>

<file path=xl/sharedStrings.xml><?xml version="1.0" encoding="utf-8"?>
<sst xmlns="http://schemas.openxmlformats.org/spreadsheetml/2006/main" count="724" uniqueCount="391">
  <si>
    <t xml:space="preserve"> № п/п</t>
  </si>
  <si>
    <t>Объемы и источники финансирования (тыс. рублей)</t>
  </si>
  <si>
    <t>Всего</t>
  </si>
  <si>
    <t>ФБ</t>
  </si>
  <si>
    <t>ВБС</t>
  </si>
  <si>
    <t>1.1</t>
  </si>
  <si>
    <t xml:space="preserve">Единица измерения
(по ОКЕИ)
</t>
  </si>
  <si>
    <t>1.1.1</t>
  </si>
  <si>
    <t>1</t>
  </si>
  <si>
    <t>План</t>
  </si>
  <si>
    <t xml:space="preserve">ОБ </t>
  </si>
  <si>
    <t>х</t>
  </si>
  <si>
    <t>дата</t>
  </si>
  <si>
    <t>Источник</t>
  </si>
  <si>
    <t>Государственная программа, цель, ответственный исполнитель/соисполнитель, структурный элемент, задача мероприятие (результат), контрольная точка</t>
  </si>
  <si>
    <t>Кассовое исполнение ГРБС</t>
  </si>
  <si>
    <t>Предусмотрено паспортом (запланировано)</t>
  </si>
  <si>
    <t>3</t>
  </si>
  <si>
    <t>5</t>
  </si>
  <si>
    <t>7</t>
  </si>
  <si>
    <t>9</t>
  </si>
  <si>
    <t>11</t>
  </si>
  <si>
    <t>МБ</t>
  </si>
  <si>
    <t>Количество мероприятий (результатов), всего, в т.ч.:</t>
  </si>
  <si>
    <t>Уровень показателя</t>
  </si>
  <si>
    <t>14</t>
  </si>
  <si>
    <t>Уровень показателя / 
Тип мероприятия (результата)</t>
  </si>
  <si>
    <t>Низкой считается степень освоения средств за 6 месяцев ниже 45 % от запланированного на отчетный год объема средств, за 9 месяцев - ниже 70 %, за отчетный год - ниже 95 %.</t>
  </si>
  <si>
    <t>Указывается при наличии.</t>
  </si>
  <si>
    <t xml:space="preserve">2. </t>
  </si>
  <si>
    <t>Описание фактических результатов проделанной работы</t>
  </si>
  <si>
    <t>N</t>
  </si>
  <si>
    <t>Соисполнитель, заказчик, застройщик</t>
  </si>
  <si>
    <t>Проектная мощность</t>
  </si>
  <si>
    <t>Сроки и этапы выполнения работ</t>
  </si>
  <si>
    <t>Общая стоимость объекта, тыс. рублей</t>
  </si>
  <si>
    <t>Источник финансирования</t>
  </si>
  <si>
    <t>Кассовые расходы по состоянию на начало отчетного периода, тыс. рублей</t>
  </si>
  <si>
    <t>Стоимость работ, выполненных по состоянию на начало отчетного периода, тыс. рублей</t>
  </si>
  <si>
    <t>Кассовые расходы, тыс. рублей</t>
  </si>
  <si>
    <t>Выполнено за счет средств, предусмотренных на год, тыс. рублей</t>
  </si>
  <si>
    <t>Выполнено за счет средств, не использованных на начало года, тыс. рублей</t>
  </si>
  <si>
    <t>Степень выполнения, (((12) / (10)) x 100)</t>
  </si>
  <si>
    <t>Краткая характеристика работ, выполненных за отчетный период, причины отставания</t>
  </si>
  <si>
    <t>Государственная программа Мурманской области "Наименование"</t>
  </si>
  <si>
    <t>X</t>
  </si>
  <si>
    <t>ОБ</t>
  </si>
  <si>
    <t>Структурный элемент "Наименование"</t>
  </si>
  <si>
    <t>Объект 1</t>
  </si>
  <si>
    <t>Объект N</t>
  </si>
  <si>
    <t>ВБС"</t>
  </si>
  <si>
    <t>Таблица № 2 
Прикложение № 14 
к Положению</t>
  </si>
  <si>
    <t>№</t>
  </si>
  <si>
    <t>№ п/п</t>
  </si>
  <si>
    <t>Единица измерения по ОКЕИ</t>
  </si>
  <si>
    <t>Направленность</t>
  </si>
  <si>
    <t>Значение показателя в отчетном году</t>
  </si>
  <si>
    <t>Предлагаемые меры по улучшению значений показателя</t>
  </si>
  <si>
    <t>Ответственный за выполнение показателя</t>
  </si>
  <si>
    <t>план</t>
  </si>
  <si>
    <t>факт</t>
  </si>
  <si>
    <t>0.1</t>
  </si>
  <si>
    <t>0.2</t>
  </si>
  <si>
    <t>Таблица № 3
Приложение № 14 
к Положению</t>
  </si>
  <si>
    <t>1.1.</t>
  </si>
  <si>
    <t>1.2.</t>
  </si>
  <si>
    <t>Группа и наименование вида поддержки, меры регулирования</t>
  </si>
  <si>
    <t>Цель предоставления (применения)</t>
  </si>
  <si>
    <t>Нормативный акт</t>
  </si>
  <si>
    <t>Связь с показателями ГП</t>
  </si>
  <si>
    <t>Информация о реализации</t>
  </si>
  <si>
    <t>Таблица № 4
Приложение № 14 
к Положению</t>
  </si>
  <si>
    <t>Государственная программа, направление (подпрограмма), структурный элемент</t>
  </si>
  <si>
    <t>Ответственный исполнитель</t>
  </si>
  <si>
    <t>ЭГП (Эффективность реализации государственной программы)</t>
  </si>
  <si>
    <r>
      <t>К</t>
    </r>
    <r>
      <rPr>
        <vertAlign val="subscript"/>
        <sz val="12"/>
        <color theme="1"/>
        <rFont val="Times New Roman"/>
        <family val="1"/>
        <charset val="204"/>
      </rPr>
      <t>1</t>
    </r>
    <r>
      <rPr>
        <sz val="12"/>
        <color theme="1"/>
        <rFont val="Times New Roman"/>
        <family val="1"/>
        <charset val="204"/>
      </rPr>
      <t xml:space="preserve"> (Степень достижения значений показателей государственной программы)</t>
    </r>
  </si>
  <si>
    <r>
      <t>К</t>
    </r>
    <r>
      <rPr>
        <vertAlign val="subscript"/>
        <sz val="12"/>
        <color theme="1"/>
        <rFont val="Times New Roman"/>
        <family val="1"/>
        <charset val="204"/>
      </rPr>
      <t>2</t>
    </r>
    <r>
      <rPr>
        <sz val="12"/>
        <color theme="1"/>
        <rFont val="Times New Roman"/>
        <family val="1"/>
        <charset val="204"/>
      </rPr>
      <t xml:space="preserve"> (Степень освоения средств, направленных на реализацию государственной программы)</t>
    </r>
  </si>
  <si>
    <r>
      <t>К</t>
    </r>
    <r>
      <rPr>
        <vertAlign val="subscript"/>
        <sz val="12"/>
        <color theme="1"/>
        <rFont val="Times New Roman"/>
        <family val="1"/>
        <charset val="204"/>
      </rPr>
      <t>3</t>
    </r>
    <r>
      <rPr>
        <sz val="12"/>
        <color theme="1"/>
        <rFont val="Times New Roman"/>
        <family val="1"/>
        <charset val="204"/>
      </rPr>
      <t xml:space="preserve"> (Степень выполнения мероприятий (результатов))</t>
    </r>
  </si>
  <si>
    <t>Таблица № 5
Приложение № 14
к Положению</t>
  </si>
  <si>
    <t>Указываются все объекты капитального строительства, работы на которых запланированы государственной программой на отчетный год, а также объекты, работы на которых были запланированы, но не завершены в полном объеме в предшествующие годы.</t>
  </si>
  <si>
    <t>Указывается в соответствии с редакцией государственной программы, действующей по состоянию на конец отчетного периода.</t>
  </si>
  <si>
    <t>Определяется исходя из общей стоимости выполненных работ по состоянию на конец отчетного периода и общей стоимости объекта (без учета стоимости проектно-изыскательских и подготовительных работ). Полная техническая готовность объекта (100 %) указывается в случае завершения и приемки в установленном порядке всех предусмотренных работ и получения разрешения на ввод объекта в эксплуатацию в отчетном периоде.</t>
  </si>
  <si>
    <t>Рассчитывается исходя из общей стоимости объекта и общего объема кассовых расходов по состоянию на конец отчетного периода.</t>
  </si>
  <si>
    <t>&lt;5&gt;</t>
  </si>
  <si>
    <t>&lt;1&gt;</t>
  </si>
  <si>
    <t>&lt;2&gt;</t>
  </si>
  <si>
    <t>&lt;3&gt;</t>
  </si>
  <si>
    <t>&lt;4&gt;</t>
  </si>
  <si>
    <t>Государственная программа, направление (подпрограмма), объект капитального строительства &lt;1&gt;</t>
  </si>
  <si>
    <t>Предусмотрено программой на год, тыс. Рублей&lt;2&gt;</t>
  </si>
  <si>
    <t>Техническая готовность объекта&lt;3&gt;, (((12) / (6)) x 100)</t>
  </si>
  <si>
    <t xml:space="preserve">Остаточная стоимость, тыс. Рублей&lt;4&gt; </t>
  </si>
  <si>
    <t>Направление (подпрограмма) "Наименование" &lt;5&gt;</t>
  </si>
  <si>
    <t>Государственная программа, направление (подпрограмма), структурный элемент,  показатель &lt;1&gt;</t>
  </si>
  <si>
    <t>Уровень достижения показателя (УДП)&lt;2&gt;</t>
  </si>
  <si>
    <r>
      <t>Степень достижения значения  показателя (К</t>
    </r>
    <r>
      <rPr>
        <vertAlign val="subscript"/>
        <sz val="10"/>
        <color theme="1"/>
        <rFont val="Times New Roman"/>
        <family val="1"/>
        <charset val="204"/>
      </rPr>
      <t>1</t>
    </r>
    <r>
      <rPr>
        <sz val="10"/>
        <color theme="1"/>
        <rFont val="Times New Roman"/>
        <family val="1"/>
        <charset val="204"/>
      </rPr>
      <t>) &lt;2&gt;</t>
    </r>
  </si>
  <si>
    <t>Направление (подпрограмма) «Наименование» &lt;4&gt;</t>
  </si>
  <si>
    <t>Графы таблицы заполняются в соответствии с информацией, указанной в редакции государственной программы, приведенной к показателям сводной бюджетной росписи на конец отчетного финансового года</t>
  </si>
  <si>
    <t>УДП и К1 рассчитывается в соответствии с пунктом 9.2 раздела 9 Положения  о системе управления государственными программами Мурманской области.</t>
  </si>
  <si>
    <t>В случае отсутствия официальных фактических данных за отчетный год дополнительно в данной графе указываются слова «Предварительные данные» или «Оценка», указывается способ определения оценочного значения показателя и ожидаемый срок получения фактических значений.</t>
  </si>
  <si>
    <t>Указывается при наличии</t>
  </si>
  <si>
    <t>Оценка&lt;1&gt;</t>
  </si>
  <si>
    <t>Высокая, средняя, удовлетворительная, низкая.</t>
  </si>
  <si>
    <t>Приложение № 14
к Положению</t>
  </si>
  <si>
    <t>Показатели целей государственной программы и задач структурных элементов. Описательная часть характеристики мероприятия (результата)</t>
  </si>
  <si>
    <t>Значение показателя / Значение мероприятия (результата), параметра характеристики мероприятия (результата) / Дата наступления контрольной точки</t>
  </si>
  <si>
    <t>Отклонение</t>
  </si>
  <si>
    <t>Фактические результаты проделанной работы. 
Причины низкой степени освоения средств***,
недостижения и отклонения в значениях показателей и сроках наступления контрольных точек</t>
  </si>
  <si>
    <t>Фактическое исполнение *</t>
  </si>
  <si>
    <t>Степень освоения средств, 
(((6)/(4))*100)</t>
  </si>
  <si>
    <t>Факт**</t>
  </si>
  <si>
    <t xml:space="preserve">Государственная программа Мурманской области "Развитие ветеринарной службы"
</t>
  </si>
  <si>
    <t>Ответственный исполнитель
Комитет по ветеринарии Мурманской области Касаткин Алексей Евгеньевич - председатель Комитета по ветеринарии Мурманской области</t>
  </si>
  <si>
    <r>
      <t xml:space="preserve">1. </t>
    </r>
    <r>
      <rPr>
        <b/>
        <sz val="8"/>
        <rFont val="Times New Roman"/>
      </rPr>
      <t>Цель государственной программы</t>
    </r>
    <r>
      <rPr>
        <sz val="8"/>
        <rFont val="Times New Roman"/>
      </rPr>
      <t xml:space="preserve"> «Обеспечение эпизоотического благополучия региона и защиты населения от болезней, общих для человека и животных»
</t>
    </r>
  </si>
  <si>
    <t>1.1 Наименование показателя Количество случаев заболевания людей болезнями общими для человека и животных</t>
  </si>
  <si>
    <t>Уровень показателя  ГП</t>
  </si>
  <si>
    <t xml:space="preserve">Единица
</t>
  </si>
  <si>
    <t>1.2. Наименование показателя  Количество случаев заболевания людей болезнями от продукции животного происхождения, подлежащей ветеринарно-санитарной экспертизе</t>
  </si>
  <si>
    <t>Единица</t>
  </si>
  <si>
    <t>1.3. Наименование показателя  Количество граждан, обратившихся в учреждения здравоохранения в связи с нападениями и укусами животных</t>
  </si>
  <si>
    <t>Человек</t>
  </si>
  <si>
    <t>1.4. Наименование показателя  Доля укусов граждан животными без владельцев в общем количестве граждан, подвергшихся нападениям и укусам животных</t>
  </si>
  <si>
    <t>Процент</t>
  </si>
  <si>
    <r>
      <t>N. Направление (подпрограмма) "Наименование"******</t>
    </r>
    <r>
      <rPr>
        <b/>
        <sz val="8"/>
        <rFont val="Times New Roman"/>
      </rPr>
      <t>- ОТСУТСТВУЕТ</t>
    </r>
    <r>
      <rPr>
        <sz val="8"/>
        <rFont val="Times New Roman"/>
      </rPr>
      <t xml:space="preserve">
</t>
    </r>
  </si>
  <si>
    <r>
      <t xml:space="preserve">Структурный элемент
(КПМ) </t>
    </r>
    <r>
      <rPr>
        <b/>
        <sz val="11"/>
        <rFont val="Times New Roman"/>
      </rPr>
      <t>"Обеспечение ветеринарной безопасности Мурманской области"</t>
    </r>
  </si>
  <si>
    <r>
      <rPr>
        <b/>
        <sz val="8"/>
        <rFont val="Times New Roman"/>
      </rPr>
      <t xml:space="preserve">1. ЗАДАЧА     </t>
    </r>
    <r>
      <rPr>
        <sz val="8"/>
        <rFont val="Times New Roman"/>
      </rPr>
      <t xml:space="preserve">                                                                                                                                 </t>
    </r>
    <r>
      <rPr>
        <b/>
        <sz val="10"/>
        <rFont val="Times New Roman"/>
      </rPr>
      <t>«Предупреждение и ликвидация заразных, в том числе особо опасных, болезней животных и проведение ветеринарно-санитарной экспертизы продукции животного происхождения»</t>
    </r>
  </si>
  <si>
    <t>1.1 Наименование показателя  Доля выявленной некачественной и опасной продукции животного происхождения при проведении ветеринарно-санитарной экспертизы</t>
  </si>
  <si>
    <t>Уровень показателя КПМ</t>
  </si>
  <si>
    <t xml:space="preserve">процент </t>
  </si>
  <si>
    <t>1.2. Наименование показателя   Количество заболевших животных (птиц), подвергнутых плановым профилактическим вакцинациям против особо опасных болезней животных и болезней, общих для человека и животных (птиц)</t>
  </si>
  <si>
    <t>голова</t>
  </si>
  <si>
    <t xml:space="preserve">1.2. Наименование показателя   Количество выявленных больных
животных, подвергнутых диагностическим исследованиям на особо опасные болезни животных (птиц) и болезни, общие для человека и животных (птиц)
</t>
  </si>
  <si>
    <r>
      <rPr>
        <b/>
        <i/>
        <sz val="8"/>
        <rFont val="Times New Roman"/>
      </rPr>
      <t xml:space="preserve">Наименование мероприятия </t>
    </r>
    <r>
      <rPr>
        <i/>
        <sz val="8"/>
        <rFont val="Times New Roman"/>
      </rPr>
      <t>(результата)             Обеспечено финансирование выполнения государственного задания в части предупреждения возникновения заразных, в том числе особо опасных, болезней животных и проведения ветеринарно-санитарной экспертизы продукции животного происхождения</t>
    </r>
  </si>
  <si>
    <t>Описательная часть характеристики мероприятия(результата)   Проведение: плановых и вынужденных вакцинаций, диагностических и лабораторных исследований на особо опасные болезни животных (птиц) и болезни общие для человека и животных (птиц); ветеринарно-санитарных мероприятий; ветеринарно-санитарной экспертизы сырья и продукции животного происхождения на трихинеллез; государственного ветеринарного мониторинга остатков запрещенных и вредных веществ в организме живых животных и продуктах животного происхождения; ветеринарных обследований, связанных с содержанием животных; оформление ветеринарных сопроводительных документов; осуществление текущего ремонта сибиреязвенных захоронений и объектов недвижимости; услуги в сфере обращения с животными (мониторинг численности животных без владельцев, стерилизация и маркирование домашних животных (собак), стерилизация и маркирование животных без владельцев).</t>
  </si>
  <si>
    <r>
      <rPr>
        <b/>
        <i/>
        <sz val="8"/>
        <color theme="1"/>
        <rFont val="Times New Roman"/>
      </rPr>
      <t xml:space="preserve">Тип мероприятия </t>
    </r>
    <r>
      <rPr>
        <i/>
        <sz val="8"/>
        <color theme="1"/>
        <rFont val="Times New Roman"/>
      </rPr>
      <t>(результата)     Оказание услуг (выполнение работ)</t>
    </r>
  </si>
  <si>
    <t>условная единица</t>
  </si>
  <si>
    <r>
      <t xml:space="preserve">Контрольная точка "Наименование"******** </t>
    </r>
    <r>
      <rPr>
        <sz val="9"/>
        <rFont val="Times New Roman"/>
      </rPr>
      <t>Государственное задание на оказание услуг (выполнение работ) утверждено</t>
    </r>
  </si>
  <si>
    <t xml:space="preserve">В срок </t>
  </si>
  <si>
    <t>Государственное задание на 2025 год и на плановый период 2026 и 2027 годов № 1 от 28.12.2024 для ГОБВУ "Мурманская облСББЖ"; Государственное задание на 2025 год и на плановый период 2026 и 2027 годов № 1 от 28.12.2024 для ГОБВУ "Мурманская облветлаборатория"</t>
  </si>
  <si>
    <t>1.1.2.</t>
  </si>
  <si>
    <t xml:space="preserve">Контрольная точка "Наименование"********Заключено соглашение о порядке и условиях предоставления субсидии на финансовое обеспечение выполнения государственного задания на оказание государственных услуг (выполнение работ)
</t>
  </si>
  <si>
    <t>10.01.2025; 13.01.2025</t>
  </si>
  <si>
    <t>В срок</t>
  </si>
  <si>
    <t>Соглашение № 3 от 10.01.2025 с ГОБВУ "Мурманская облвет лаборатория"; Соглашение № 1 от 13.01.2025 с ГОБВУ "Мурманская облСББЖ"</t>
  </si>
  <si>
    <t>1.1.3.</t>
  </si>
  <si>
    <t xml:space="preserve">Контрольная точка "Наименование"********Представлен отчет о выполнении государственного задания на оказание государственных услуг (выполнение работ)
</t>
  </si>
  <si>
    <t>09.07.2025 08.07.2025</t>
  </si>
  <si>
    <t>Сопроводительное письмо ГОБВУ "Мурманская облСББЖ"к отчету от 09.07.2025 № 904; Сопроводительное письмо ГОБВУ "Мурманская облветлаборатория" к отчету от 08.07.2025 № 2496</t>
  </si>
  <si>
    <t>1.1.4.</t>
  </si>
  <si>
    <t>Сопроводительное письмо ГОБВУ "Мурманская облСББЖ"к отчету от 07.10.2025 № 1382; Сопроводительное письмо ГОБВУ "Мурманская облветлаборатория" к отчету от 06.10.2025 № 3572</t>
  </si>
  <si>
    <t xml:space="preserve">Наименование мероприятия (результата)        Осуществлена социальная поддержка ветеринарных специалистов, работающих в сельских
населенных пунктах или поселках городского типа
</t>
  </si>
  <si>
    <t>Описательная часть характеристики мероприятия(результата) Предоставление социальной поддержки ветеринарным специалистам, работающим в сельских населенных пунктах или поселках городского типа (компенсация расходов по оплате коммунальных услуг).</t>
  </si>
  <si>
    <t>Тип мероприятия (результата)          Иные мероприятия (результаты)</t>
  </si>
  <si>
    <t>1.2.1</t>
  </si>
  <si>
    <t xml:space="preserve">Контрольная точка "Наименование"********Заключено соглашение о предоставлении из областного бюджета государственным областным бюджетным ветеринарным учреждениям субсидии на иные цели
</t>
  </si>
  <si>
    <t>Соглашение № 20-2025-006645 от 22.01.2025 с ГОБВУ "Мурманская облветлаборатория"; Соглашение № 20-2025-001196  от 22.01.2025 с ГОБВУ "Мурманская облСББЖ"</t>
  </si>
  <si>
    <t>1.2.2</t>
  </si>
  <si>
    <t>Контрольная точка "Наименование"********Осуществлены выплаты ветеринарным специалистам, работающим в сельских населенных пунктах или поселках городского типа</t>
  </si>
  <si>
    <t>Сопроводительное письмо ГОБВУ "Мурманская облСББЖ"к отчету от 07.04.2025 № 1230; Сопроводительное письмо ГОБВУ "Мурманская облветлаборатория" к отчету от 02.04.2025 № 487</t>
  </si>
  <si>
    <t>1.2.3</t>
  </si>
  <si>
    <t>Сопроводительное письмо ГОБВУ "Мурманская облСББЖ"к отчету от 30.06.2025 № 857; Сопроводительное письмо ГОБВУ "Мурманская облветлаборатория" к отчету от 01.07.2025 № 2443</t>
  </si>
  <si>
    <t>1.2.4</t>
  </si>
  <si>
    <t>Сопроводительное письмо ГОБВУ "Мурманская облСББЖ"к отчету от 29.09.2025 № 1296; Сопроводительное письмо ГОБВУ "Мурманская облветлаборатория" к отчету от 29.09.2025 № 3490</t>
  </si>
  <si>
    <t>1.2.5</t>
  </si>
  <si>
    <t>Х</t>
  </si>
  <si>
    <t>1.3.</t>
  </si>
  <si>
    <r>
      <rPr>
        <b/>
        <i/>
        <sz val="8"/>
        <rFont val="Times New Roman"/>
      </rPr>
      <t xml:space="preserve">Наименование мероприятия </t>
    </r>
    <r>
      <rPr>
        <i/>
        <sz val="8"/>
        <rFont val="Times New Roman"/>
      </rPr>
      <t>(результата)        
Осуществлена компенсация расходов на оплату стоимости проезда и провоза багажа к месту использования отпуска и обратно лицам, работающим в организациях, финансируемых из областного бюджета</t>
    </r>
  </si>
  <si>
    <r>
      <rPr>
        <b/>
        <i/>
        <sz val="8"/>
        <rFont val="Times New Roman"/>
      </rPr>
      <t xml:space="preserve">Описательная часть характеристики мероприятия(результата)  </t>
    </r>
    <r>
      <rPr>
        <i/>
        <sz val="8"/>
        <rFont val="Times New Roman"/>
      </rPr>
      <t xml:space="preserve">  Обеспечение своевременной оплаты расходов, связанных с оплатой проезда и провоза багажа к месту использования отпуска и обратно лицам, работающим в организациях, финансируемых из
областного бюджета
</t>
    </r>
  </si>
  <si>
    <r>
      <rPr>
        <b/>
        <i/>
        <sz val="8"/>
        <color theme="1"/>
        <rFont val="Times New Roman"/>
      </rPr>
      <t xml:space="preserve">Тип мероприятия (результата)        </t>
    </r>
    <r>
      <rPr>
        <i/>
        <sz val="8"/>
        <color theme="1"/>
        <rFont val="Times New Roman"/>
      </rPr>
      <t xml:space="preserve">  Иные мероприятия (результаты)</t>
    </r>
  </si>
  <si>
    <t>1.3.1</t>
  </si>
  <si>
    <t>Контрольная точка "Наименование"********Заключено соглашение о предоставлении из областного бюджета государственным областным бюджетным ветеринарным учреждениям субсидии на иные цели</t>
  </si>
  <si>
    <t>1.3.2</t>
  </si>
  <si>
    <t xml:space="preserve">Контрольная точка "Наименование"********Осуществлены выплаты по компенсации расходов на оплату стоимости проезда и провоза багажа к месту использования отпуска и обратно лицам, работающим в организациях, финансируемых из областного бюджета
</t>
  </si>
  <si>
    <t>Отчет о реализации плана мероприятий по достижению результатов предоставления Субсидии по состоянию на 1 апреля 2025 года                       в системе "Электронный бюджет"</t>
  </si>
  <si>
    <t>1.3.3.</t>
  </si>
  <si>
    <t>Отчет о реализации плана мероприятий по достижению результатов предоставления Субсидии по состоянию на 1 июля 2025 года                         в системе "Электронный бюджет"</t>
  </si>
  <si>
    <t>1.3.4</t>
  </si>
  <si>
    <t>Отчет о реализации плана мероприятий по достижению результатов предоставления Субсидии по состоянию на 1 октября 2025 года                         в системе "Электронный бюджет"</t>
  </si>
  <si>
    <t>1.3.5</t>
  </si>
  <si>
    <r>
      <rPr>
        <b/>
        <sz val="8"/>
        <rFont val="Times New Roman"/>
      </rPr>
      <t>2. ЗАДАЧА</t>
    </r>
    <r>
      <rPr>
        <sz val="8"/>
        <rFont val="Times New Roman"/>
      </rPr>
      <t xml:space="preserve">   </t>
    </r>
    <r>
      <rPr>
        <b/>
        <sz val="10"/>
        <rFont val="Times New Roman"/>
      </rPr>
      <t xml:space="preserve"> «Обеспечение надлежащего уровня материально-технической базы региональной государственной ветеринарной службы» </t>
    </r>
  </si>
  <si>
    <r>
      <t xml:space="preserve">1.1 </t>
    </r>
    <r>
      <rPr>
        <b/>
        <sz val="8"/>
        <rFont val="Times New Roman"/>
      </rPr>
      <t xml:space="preserve">Наименование показателя </t>
    </r>
    <r>
      <rPr>
        <sz val="8"/>
        <rFont val="Times New Roman"/>
      </rPr>
      <t xml:space="preserve">  Число случаев возникновения заразных болезней животных</t>
    </r>
  </si>
  <si>
    <t>Уровень показателя  КПМ</t>
  </si>
  <si>
    <t>единица</t>
  </si>
  <si>
    <t>2.1</t>
  </si>
  <si>
    <r>
      <rPr>
        <b/>
        <i/>
        <sz val="8"/>
        <rFont val="Times New Roman"/>
      </rPr>
      <t xml:space="preserve">Наименование мероприятия </t>
    </r>
    <r>
      <rPr>
        <i/>
        <sz val="8"/>
        <rFont val="Times New Roman"/>
      </rPr>
      <t>(результата)          Приобретены инвентарь, оборудование, автотранспорт для ветеринарных учреждений</t>
    </r>
  </si>
  <si>
    <r>
      <rPr>
        <b/>
        <i/>
        <sz val="8"/>
        <rFont val="Times New Roman"/>
      </rPr>
      <t xml:space="preserve">Описательная часть </t>
    </r>
    <r>
      <rPr>
        <i/>
        <sz val="8"/>
        <rFont val="Times New Roman"/>
      </rPr>
      <t>характеристики мероприятия(результата)     Наличие необходимой материально-технической базы для проведения мероприятий по профилактике и диагностике болезней животных</t>
    </r>
  </si>
  <si>
    <r>
      <rPr>
        <b/>
        <i/>
        <sz val="8"/>
        <color theme="1"/>
        <rFont val="Times New Roman"/>
      </rPr>
      <t xml:space="preserve">Тип мероприятия </t>
    </r>
    <r>
      <rPr>
        <i/>
        <sz val="8"/>
        <color theme="1"/>
        <rFont val="Times New Roman"/>
      </rPr>
      <t>(результата) Приобретение товаров, работ, услуг</t>
    </r>
  </si>
  <si>
    <t>2.1.1</t>
  </si>
  <si>
    <t xml:space="preserve">Контрольная точка "Наименование"********Заключено соглашение о предоставлении из областного бюджета государственным областным бюджетным ветеринарным
учреждениям субсидии на иные цели
</t>
  </si>
  <si>
    <t>2.1.2</t>
  </si>
  <si>
    <t>Контрольная точка "Наименование"********Заключен договор на закупку товаров</t>
  </si>
  <si>
    <t>ГОБВУ "Мурманская облветлаборатория": договор от 17.03.2025             № Ф.2025/33 на закупку ламинарного бокса. ГОБВУ "Мурманская облСББЖ": приложение № 1 к настоящему отчету</t>
  </si>
  <si>
    <t>2.1.3</t>
  </si>
  <si>
    <t>ГОБВУ "Мурманская облветлаборатория": договор от 05.05.2025 № Ф.2025/41 и договор от 03.06.2025 № Ф.2025/45 на закупку 2 ед. Центрифуга лабораторная(немедицинское изделие) Dlab и ЭКРОС 6914. ГОБВУ "Мурманская облСББЖ": приложение № 2 к настоящему отчету.</t>
  </si>
  <si>
    <t>2.1.4</t>
  </si>
  <si>
    <t>ГОБВУ "Мурманская облветлаборатория": договор от 25.07.2025 № 6 на закупку 1 ед.-печь промышленная СНОЛ 8,2/11</t>
  </si>
  <si>
    <t>2.1.5</t>
  </si>
  <si>
    <t>Контрольная точка "Наименование"********Осуществлена поставка</t>
  </si>
  <si>
    <r>
      <rPr>
        <b/>
        <sz val="8"/>
        <rFont val="Times New Roman"/>
      </rPr>
      <t>3. ЗАДАЧА</t>
    </r>
    <r>
      <rPr>
        <sz val="8"/>
        <rFont val="Times New Roman"/>
      </rPr>
      <t xml:space="preserve">   </t>
    </r>
    <r>
      <rPr>
        <b/>
        <sz val="10"/>
        <rFont val="Times New Roman"/>
      </rPr>
      <t xml:space="preserve"> «Проведение мероприятий по предупреждению возникновения, распространения и ликвидации особо опасных болезней животных, в том числе африканской чумы свиней»</t>
    </r>
  </si>
  <si>
    <r>
      <t xml:space="preserve">1.1 </t>
    </r>
    <r>
      <rPr>
        <b/>
        <sz val="8"/>
        <rFont val="Times New Roman"/>
      </rPr>
      <t xml:space="preserve">Наименование показателя </t>
    </r>
    <r>
      <rPr>
        <sz val="8"/>
        <rFont val="Times New Roman"/>
      </rPr>
      <t xml:space="preserve">  Число случаев возникновения очагов особо опасных болезней животных, в том числе африканской чумы свиней</t>
    </r>
  </si>
  <si>
    <t>3.1</t>
  </si>
  <si>
    <r>
      <rPr>
        <b/>
        <i/>
        <sz val="8"/>
        <rFont val="Times New Roman"/>
      </rPr>
      <t xml:space="preserve">Наименование мероприятия </t>
    </r>
    <r>
      <rPr>
        <i/>
        <sz val="8"/>
        <rFont val="Times New Roman"/>
      </rPr>
      <t>(результата)             Обеспечена готовность ветеринарной службы к проведению оперативных мероприятий по ликвидации и предупреждению распространения очагов особо опасных болезней животных, в том числе африканской чумы свиней</t>
    </r>
  </si>
  <si>
    <r>
      <rPr>
        <b/>
        <i/>
        <sz val="8"/>
        <rFont val="Times New Roman"/>
      </rPr>
      <t xml:space="preserve">Описательная часть </t>
    </r>
    <r>
      <rPr>
        <i/>
        <sz val="8"/>
        <rFont val="Times New Roman"/>
      </rPr>
      <t xml:space="preserve">характеристики мероприятия(результата)     Создание неснижаемого запаса спецодежды, дезинфекционных, дератизационных и дезинсекционных средств, инвентаря и оборудования для проведения мероприятий по предупреждению и
ликвидации особо опасных болезней животных, в том числе африканской чумы свиней.
</t>
    </r>
  </si>
  <si>
    <t>3.1.1</t>
  </si>
  <si>
    <t>3.1.2</t>
  </si>
  <si>
    <t>ГОБВУ "Мурманская облСББЖ": приложение № 3 к настоящему отчету.</t>
  </si>
  <si>
    <t>3.1.3</t>
  </si>
  <si>
    <t>ГОБВУ "Мурманская облСББЖ": приложение № 4 к настоящему отчету.</t>
  </si>
  <si>
    <t>3.1.4</t>
  </si>
  <si>
    <t>Мероприятие  полностью выполнено в 1 полугодии</t>
  </si>
  <si>
    <t>3.1.5</t>
  </si>
  <si>
    <t>3.2</t>
  </si>
  <si>
    <r>
      <rPr>
        <b/>
        <i/>
        <sz val="8"/>
        <rFont val="Times New Roman"/>
      </rPr>
      <t xml:space="preserve">Наименование мероприятия </t>
    </r>
    <r>
      <rPr>
        <i/>
        <sz val="8"/>
        <rFont val="Times New Roman"/>
      </rPr>
      <t>(результата)Проведен мониторинг и своевременная диагностика особо опасных болезней животных, в том числе африканской чумы свиней</t>
    </r>
  </si>
  <si>
    <r>
      <rPr>
        <b/>
        <i/>
        <sz val="8"/>
        <rFont val="Times New Roman"/>
      </rPr>
      <t xml:space="preserve">Описательная часть </t>
    </r>
    <r>
      <rPr>
        <i/>
        <sz val="8"/>
        <rFont val="Times New Roman"/>
      </rPr>
      <t>характеристики мероприятия(результата)     Выполнение ежегодного плана мониторинговых исследований на особо опасные болезни животных, в том числе африканскую чуму свиней.</t>
    </r>
  </si>
  <si>
    <r>
      <rPr>
        <b/>
        <i/>
        <sz val="8"/>
        <color theme="1"/>
        <rFont val="Times New Roman"/>
      </rPr>
      <t xml:space="preserve">Тип мероприятия </t>
    </r>
    <r>
      <rPr>
        <i/>
        <sz val="8"/>
        <color theme="1"/>
        <rFont val="Times New Roman"/>
      </rPr>
      <t>(результата)   Оказание услуг (выполнение работ)</t>
    </r>
  </si>
  <si>
    <t>3.2.1</t>
  </si>
  <si>
    <t>3.2.2</t>
  </si>
  <si>
    <t>Имеется отклонение</t>
  </si>
  <si>
    <t>Закупка осуществлена в 2 квартале</t>
  </si>
  <si>
    <t>3.2.3</t>
  </si>
  <si>
    <t>ГОБВУ "Мурманская облветлаборатория": договор от 14.04.2025             № Ф.2025/79 на закупку тест-ситем для лабораторной диагности особо опасных болезней животных, в том числе африканской чумы свиней</t>
  </si>
  <si>
    <t>3.2.4</t>
  </si>
  <si>
    <t>3.2.5</t>
  </si>
  <si>
    <t>Контрольная точка "Наименование"********Мероприятие реализовано</t>
  </si>
  <si>
    <r>
      <rPr>
        <b/>
        <sz val="8"/>
        <rFont val="Times New Roman"/>
      </rPr>
      <t>4. ЗАДАЧА</t>
    </r>
    <r>
      <rPr>
        <sz val="8"/>
        <rFont val="Times New Roman"/>
      </rPr>
      <t xml:space="preserve">   </t>
    </r>
    <r>
      <rPr>
        <b/>
        <sz val="10"/>
        <rFont val="Times New Roman"/>
      </rPr>
      <t xml:space="preserve"> «Обеспечение мероприятий в сфере обращения с животными без владельцев»</t>
    </r>
  </si>
  <si>
    <r>
      <t xml:space="preserve">1.1 </t>
    </r>
    <r>
      <rPr>
        <b/>
        <sz val="8"/>
        <rFont val="Times New Roman"/>
      </rPr>
      <t xml:space="preserve">Наименование показателя </t>
    </r>
    <r>
      <rPr>
        <sz val="8"/>
        <rFont val="Times New Roman"/>
      </rPr>
      <t xml:space="preserve">  Количество граждан, обратившихся в учреждения здравоохранения в связи с нападениями и укусами животных</t>
    </r>
  </si>
  <si>
    <t>Уровень показателя  ГП, КПМ</t>
  </si>
  <si>
    <t>человек</t>
  </si>
  <si>
    <t>4.1</t>
  </si>
  <si>
    <r>
      <rPr>
        <b/>
        <i/>
        <sz val="8"/>
        <rFont val="Times New Roman"/>
      </rPr>
      <t xml:space="preserve">Наименование мероприятия </t>
    </r>
    <r>
      <rPr>
        <i/>
        <sz val="8"/>
        <rFont val="Times New Roman"/>
      </rPr>
      <t>(результата)Осуществлены мероприятия по отлову и содержанию животных без владельцев на территориях муниципальных образований</t>
    </r>
  </si>
  <si>
    <r>
      <rPr>
        <b/>
        <i/>
        <sz val="8"/>
        <rFont val="Times New Roman"/>
      </rPr>
      <t xml:space="preserve">Описательная часть </t>
    </r>
    <r>
      <rPr>
        <i/>
        <sz val="8"/>
        <rFont val="Times New Roman"/>
      </rPr>
      <t>характеристики мероприятия(результата)     Предоставление финансирования бюджетам муниципальных образований на проведение мероприятий по отлову и содержанию животных без владельцев.</t>
    </r>
  </si>
  <si>
    <r>
      <t xml:space="preserve">Тип мероприятия (результата)          </t>
    </r>
    <r>
      <rPr>
        <i/>
        <sz val="8"/>
        <color theme="1"/>
        <rFont val="Times New Roman"/>
      </rPr>
      <t>Иные мероприятия (результаты)</t>
    </r>
  </si>
  <si>
    <t>Низкий уровень освоения финансовых средств связан с тем, что перечисление межбюджетных трансфертов (субвенций) производится в соответствии с фактически поступившими в адрес Комитета заявками от ОМСУ Мурманской области.</t>
  </si>
  <si>
    <t>4.1.1</t>
  </si>
  <si>
    <t xml:space="preserve">Контрольная точка "Наименование"********Муниципальным образованиям доведены расходные расписания по доведению лимитов бюджетных обязательств
</t>
  </si>
  <si>
    <t xml:space="preserve"> В конце декабря 2024 года в казначейство доведены рапсходные расписания для 32 муниципальных образований посредством программы СУФД </t>
  </si>
  <si>
    <t>4.1.2</t>
  </si>
  <si>
    <t>Контрольная точка "Наименование"********Муниципальными образованиями предоставлены в Комитет по ветеринарии Мурманской области отчеты о расходовании субвенции</t>
  </si>
  <si>
    <t>32 муниципальными образованиями в адрес Комитета представлены отчеты о расходовании субвенций</t>
  </si>
  <si>
    <t>4.1.3</t>
  </si>
  <si>
    <t>4.1.4</t>
  </si>
  <si>
    <t>4.2</t>
  </si>
  <si>
    <r>
      <rPr>
        <b/>
        <i/>
        <sz val="8"/>
        <rFont val="Times New Roman"/>
      </rPr>
      <t xml:space="preserve">Наименование мероприятия </t>
    </r>
    <r>
      <rPr>
        <i/>
        <sz val="8"/>
        <rFont val="Times New Roman"/>
      </rPr>
      <t>(результата)Обеспечено исполнение муниципальными образованиями переданных государственных полномочий по отлову и содержанию животных без владельцев</t>
    </r>
  </si>
  <si>
    <r>
      <rPr>
        <b/>
        <i/>
        <sz val="8"/>
        <rFont val="Times New Roman"/>
      </rPr>
      <t xml:space="preserve">Описательная часть </t>
    </r>
    <r>
      <rPr>
        <i/>
        <sz val="8"/>
        <rFont val="Times New Roman"/>
      </rPr>
      <t>характеристики мероприятия(результата)         Осуществление организации деятельности муниципальных образований по исполнению переданных государственных полномочий по обращению с животными без владельцев</t>
    </r>
  </si>
  <si>
    <t>Перечисление межбюджетных трансфертов (субвенций) производится в соответствии с фактически поступившими заявками от ОМСУ Мурманской области.</t>
  </si>
  <si>
    <t>4.2.1</t>
  </si>
  <si>
    <t xml:space="preserve">Контрольная точка "Наименование"********Муниципальным образованиям доведены расходные расписания по доведению лимитов бюджетных обязательств
</t>
  </si>
  <si>
    <t>4.2.2</t>
  </si>
  <si>
    <t xml:space="preserve">Контрольная точка "Наименование"********Муниципальными образованиями предоставлены в Комитет по ветеринарии Мурманской области отчеты о расходовании </t>
  </si>
  <si>
    <t>4.2.3</t>
  </si>
  <si>
    <t>4.2.4</t>
  </si>
  <si>
    <t>4.3</t>
  </si>
  <si>
    <r>
      <rPr>
        <b/>
        <i/>
        <sz val="8"/>
        <rFont val="Times New Roman"/>
      </rPr>
      <t xml:space="preserve">Описательная часть </t>
    </r>
    <r>
      <rPr>
        <i/>
        <sz val="8"/>
        <rFont val="Times New Roman"/>
      </rPr>
      <t>характеристики мероприятия(результата)     Оказание государственной финансовой поддержки НКО на содержание приютов для животных.</t>
    </r>
  </si>
  <si>
    <r>
      <rPr>
        <b/>
        <i/>
        <sz val="8"/>
        <color theme="1"/>
        <rFont val="Times New Roman"/>
      </rPr>
      <t xml:space="preserve">Тип мероприятия </t>
    </r>
    <r>
      <rPr>
        <i/>
        <sz val="8"/>
        <color theme="1"/>
        <rFont val="Times New Roman"/>
      </rPr>
      <t>(результата)          Иные мероприятия (результаты)</t>
    </r>
  </si>
  <si>
    <t>4.3.1</t>
  </si>
  <si>
    <t xml:space="preserve">Контрольная точка "Наименование"********Отбор участников на предоставление субсидии некоммерческим организациям Мурманской области на возмещение затрат на оплату полученных ими услуг по теплоснабжению, электроснабжению,
водоснабжению и водоотведению приютов для животных
</t>
  </si>
  <si>
    <t>4.3.2</t>
  </si>
  <si>
    <t xml:space="preserve">Контрольная точка "Наименование"********Заключено соглашение о предоставлении субсидии некоммерческим организациям Мурманской области на возмещение затрат на оплату полученных ими услуг по теплоснабжению, электроснабжению, водоснабжению и
водоотведению приютов для животных
</t>
  </si>
  <si>
    <t>4.3.3</t>
  </si>
  <si>
    <t xml:space="preserve">Контрольная точка "Наименование"********Представлен отчет о достижении значений результата предоставления субсидии
</t>
  </si>
  <si>
    <t>2</t>
  </si>
  <si>
    <r>
      <t xml:space="preserve">Структурный элемент
(КПМ) </t>
    </r>
    <r>
      <rPr>
        <b/>
        <sz val="11"/>
        <rFont val="Times New Roman"/>
      </rPr>
      <t>"Обеспечение реализации государственных функций в сфере ветеринарии и обращения с животными"</t>
    </r>
  </si>
  <si>
    <r>
      <rPr>
        <b/>
        <sz val="8"/>
        <rFont val="Times New Roman"/>
      </rPr>
      <t xml:space="preserve">1. ЗАДАЧА     </t>
    </r>
    <r>
      <rPr>
        <sz val="8"/>
        <rFont val="Times New Roman"/>
      </rPr>
      <t xml:space="preserve">                                                                                                                                 </t>
    </r>
    <r>
      <rPr>
        <b/>
        <sz val="10"/>
        <rFont val="Times New Roman"/>
      </rPr>
      <t>«Обеспечение деятельности и выполнения функций Комитета по ветеринарии Мурманской области»</t>
    </r>
  </si>
  <si>
    <t>2.1 Наименование показателя  Число случаев возникновения очагов особо опасных болезней животных</t>
  </si>
  <si>
    <t>2.2. Наименование показателя     Доля устраненных нарушений обязательных требований в области обращения с животными</t>
  </si>
  <si>
    <t>процент</t>
  </si>
  <si>
    <r>
      <rPr>
        <b/>
        <i/>
        <sz val="8"/>
        <rFont val="Times New Roman"/>
      </rPr>
      <t xml:space="preserve">Наименование мероприятия </t>
    </r>
    <r>
      <rPr>
        <i/>
        <sz val="8"/>
        <rFont val="Times New Roman"/>
      </rPr>
      <t>(результата)             Реализованы государственные функции Комитета по ветеринарии Мурманской области</t>
    </r>
  </si>
  <si>
    <t>Описательная часть характеристики мероприятия(результата)         Финансовое обеспечение реализации функций Комитета по ветеринарии Мурманской области и предоставления государственных услуг в установленной сфере деятельности</t>
  </si>
  <si>
    <r>
      <rPr>
        <b/>
        <i/>
        <sz val="8"/>
        <color theme="1"/>
        <rFont val="Times New Roman"/>
      </rPr>
      <t xml:space="preserve">Тип мероприятия </t>
    </r>
    <r>
      <rPr>
        <i/>
        <sz val="8"/>
        <color theme="1"/>
        <rFont val="Times New Roman"/>
      </rPr>
      <t>(результата)     Обеспечение текущей деятельности</t>
    </r>
  </si>
  <si>
    <t>-</t>
  </si>
  <si>
    <r>
      <t xml:space="preserve">Региональный проект "Наименование"
</t>
    </r>
    <r>
      <rPr>
        <b/>
        <sz val="14"/>
        <rFont val="Times New Roman"/>
      </rPr>
      <t>ОТСУТСТВУЕТ</t>
    </r>
  </si>
  <si>
    <t>***</t>
  </si>
  <si>
    <r>
      <rPr>
        <b/>
        <sz val="14"/>
        <rFont val="Times New Roman"/>
        <family val="1"/>
        <charset val="204"/>
      </rPr>
      <t xml:space="preserve">за отчетный период - 2025 год </t>
    </r>
    <r>
      <rPr>
        <sz val="14"/>
        <rFont val="Times New Roman"/>
      </rPr>
      <t xml:space="preserve">
                                  </t>
    </r>
  </si>
  <si>
    <r>
      <rPr>
        <b/>
        <i/>
        <sz val="8"/>
        <rFont val="Times New Roman"/>
      </rPr>
      <t xml:space="preserve">Наименование мероприятия </t>
    </r>
    <r>
      <rPr>
        <i/>
        <sz val="8"/>
        <rFont val="Times New Roman"/>
      </rPr>
      <t xml:space="preserve">(результата) Обеспечено содержание животных без владельцев в некоммерческих приютах для животных
</t>
    </r>
  </si>
  <si>
    <t>Вид подтверждающего документа</t>
  </si>
  <si>
    <t>В ГИИС "Электронный бюджет" с победителями отбора - 4 НКО сформированы и подписаны Соглашения о предоставлении из областного бюджета субсидии некоммерческим организациям Мурманской области на возмещение затрат на оплату полученных ими услуг по теплоснабжению, элестроснабжению, водоснабжению и водоотведению приютов для животных.</t>
  </si>
  <si>
    <t>В ГИИС "Электронный бюджет" 4 НКО - получателями субсидии размещены отчеты о достижении значений результата предоставлении субсидии (о количестве содержащихся в приютах животных).</t>
  </si>
  <si>
    <t xml:space="preserve">Финансирование мероприятия осуществлено на основании результатов отбора 4 НКО победителей - получателей субсидии и их заявленных объемов затрат  на оплату полученных ими услуг по теплоснабжению, элестроснабжению, водоснабжению и водоотведению приютов для животных. </t>
  </si>
  <si>
    <t>Соглашение № 20-2025-006645 от 22.01.2025 с ГОБВУ "Мурманская облветлаборатория"</t>
  </si>
  <si>
    <t>31.10.2025; 07.11.2026</t>
  </si>
  <si>
    <t>Проведен мониторинг и своевременная диагностика особо опасных болезней животных, в том числе африканской чумы свиней (АЧС): бешенство - 85 проб (план - 60); грипп птиц - 863 пробы (план - 790);       АЧС - 1251 проба (план - 1242). Результаты исследований отрицательные.</t>
  </si>
  <si>
    <t>ГОБВУ "Мурманская облветлаборатория": договор от 06.10.2025 № Ф.2025/87  на закупку 1 ед.-установка сцинтилляционная спектрометрическая с альфа-радиометрическим трактом</t>
  </si>
  <si>
    <t>В 2025 году осуществлено поддержание на необходимом уровне материально-технической базы для проведения мероприятий по профилактике и диагностике болезней животных</t>
  </si>
  <si>
    <t>Отчет о реализации плана мероприятий по достижению результатов предоставления Субсидии по состоянию на 1 января 2026 года                         в системе "Электронный бюджет"</t>
  </si>
  <si>
    <t>Обеспечены своевременной оплатой расходов, связанных с оплатой проезда и провоза багажа к месту отпуска и обратно 41 сотрудник.</t>
  </si>
  <si>
    <t>В 2025 Мурманская область являлась благополучным регионом по особо опасным болезням животных, в том числе по африканской чуме свиней</t>
  </si>
  <si>
    <r>
      <rPr>
        <b/>
        <sz val="8"/>
        <rFont val="Times New Roman"/>
        <family val="1"/>
        <charset val="204"/>
      </rPr>
      <t>1. ООО «Северная аквакультура»</t>
    </r>
    <r>
      <rPr>
        <sz val="8"/>
        <rFont val="Times New Roman"/>
        <family val="1"/>
        <charset val="204"/>
      </rPr>
      <t xml:space="preserve"> Ограничения установлены 08.07.2025, отменены 09.09.2025.               </t>
    </r>
    <r>
      <rPr>
        <b/>
        <sz val="8"/>
        <rFont val="Times New Roman"/>
        <family val="1"/>
        <charset val="204"/>
      </rPr>
      <t xml:space="preserve">2. ООО «Русский лосось» </t>
    </r>
    <r>
      <rPr>
        <sz val="8"/>
        <rFont val="Times New Roman"/>
        <family val="1"/>
        <charset val="204"/>
      </rPr>
      <t xml:space="preserve">Ограничения установлены 30.07.2025, отменены 28.11.2025. </t>
    </r>
    <r>
      <rPr>
        <b/>
        <sz val="8"/>
        <rFont val="Times New Roman"/>
        <family val="1"/>
        <charset val="204"/>
      </rPr>
      <t xml:space="preserve">3. Кольский район, </t>
    </r>
    <r>
      <rPr>
        <sz val="8"/>
        <rFont val="Times New Roman"/>
        <family val="1"/>
        <charset val="204"/>
      </rPr>
      <t xml:space="preserve">Ограничения установлены 01.08.2025. </t>
    </r>
    <r>
      <rPr>
        <b/>
        <sz val="8"/>
        <rFont val="Times New Roman"/>
        <family val="1"/>
        <charset val="204"/>
      </rPr>
      <t xml:space="preserve">4. ООО «ИНАРКТИКА СЕВЕРО-ЗАПАД» </t>
    </r>
    <r>
      <rPr>
        <sz val="8"/>
        <rFont val="Times New Roman"/>
        <family val="1"/>
        <charset val="204"/>
      </rPr>
      <t>Ограничения
 установлены 29.09.2025, отменены 26.12.2025.</t>
    </r>
    <r>
      <rPr>
        <b/>
        <sz val="8"/>
        <rFont val="Times New Roman"/>
        <family val="1"/>
        <charset val="204"/>
      </rPr>
      <t xml:space="preserve">
</t>
    </r>
    <r>
      <rPr>
        <sz val="8"/>
        <rFont val="Times New Roman"/>
        <family val="1"/>
        <charset val="204"/>
      </rPr>
      <t xml:space="preserve">
</t>
    </r>
  </si>
  <si>
    <t>Предоставлена социальная поддержка 14 ветеринарным специалистам, работающим в сельских населенных пунктах или поселках городского типа (компенсация расходов по оплате коммунальных услуг).</t>
  </si>
  <si>
    <t>Заявка бюджетополучателя ГОБВУ "Мурманская облСББЖ"от 08.12.2025 № ЭБП-43446; сопроводительное письмо ГОБВУ "Мурманская облСББЖ"к отчету от 13.01.2026 № 19. Заявка бюджетополучателя ГОБВУ "Мурманская облветлаборатория" от 15.12.2025 № ЭБП-42252; сопроводительное письмо ГОБВУ "Мурманская облветлаборатория" к отчету от 14.01.2026 № 25.</t>
  </si>
  <si>
    <t xml:space="preserve">Проведено: плановых вакцинаций 35,295 тыс.гол.; диагностических исследований 63 872 (в том числе отбор проб), лабораторных исследований на особо опасные болезни животных (птиц) и болезни общие для человека и животных (птиц) - 29 998 исследований; ветеринарно-санитарных мероприятий - дезинфекция 186 042 кв.м; ветеринарно-санитарной экспертизы сырья и продукции животного происхождения на трихинеллез – 2 427 экспертиза; проведен государственный ветеринарный мониторинг остатков запрещенных и вредных веществ в организме живых животных и продуктах животного происхождения (отобрано 14 проб при плане-15, по которым проведено 98 исследований, при плане 100); проведено 521 ветеринарное обследование, связанное с содержанием животных; оформлено 513 137 шт. ветеринарных сопроводительных документов. Проведена стерилизация, вакцинация против бешенства (собак особей женского пола, подобранных на улице) 180 голов; стерилизация домашних животных 1 115 голов. Стерилизовано в приютах НКО 451 животных. Проведение мониторинга численности животных без владельцев на 192 учетных площадках. Проведено маркирование домашних животных (чипирование собак) 4 233 головы. Зарегистрировано5268 домашних животных. Монтаж пожарно-охранной сигнализации на Полярнозоринской городской ветеринарной станции и на Ловозерском ветеринарном участке. </t>
  </si>
  <si>
    <t xml:space="preserve">
Ветеринарно-санитарной экспертизе подвергнуто 215 650 т поступившей в регион продукции животного происхождения, из которой некачественной и опасной продукции выявлено 13,051 т (рыба, направленная на обезвреживание по паразитарным показателям - анизакиды). Таким образом, доля выявленной в 2025 году некачественной и опасной пищевой продукции животного происхождения при проведении ветеринарно-санитарной экспертизы составила 0,006%  (план – 0,03 %)</t>
  </si>
  <si>
    <t>ФГИС "ВетИС" компанент "Хорриот"</t>
  </si>
  <si>
    <t>Отклонение показателя связано с значительным снижением случаев нападения и укусов граждан животными</t>
  </si>
  <si>
    <t xml:space="preserve">1. По состоянию на 01.01.2026 количество граждан, обратившихся в учреждения здравоохранения в связи с нападениями и укусами 
животных - 479, что на 771 человек меньше планового показателя.
2. Доля укусов граждан животными без владельцев в общем количестве граждан, подвергшихся укусам 
животных составила 43,6% (животными без владельцев укушено 209 граждан),что составило 124% от планового показателя. </t>
  </si>
  <si>
    <r>
      <t xml:space="preserve">Информация о ходе работ на объектах капитального строительства за отчетный период _____________
</t>
    </r>
    <r>
      <rPr>
        <b/>
        <sz val="12"/>
        <color theme="1"/>
        <rFont val="Times New Roman"/>
        <family val="1"/>
        <charset val="204"/>
      </rPr>
      <t>Комитетом по ветеринарии Мурманской области работы на объектах капитального строительства в 2025 году не проводились</t>
    </r>
  </si>
  <si>
    <t>Государственная программа Мурманской области «Развитие ветеринарной службы»</t>
  </si>
  <si>
    <t>Количество случаев заболевания людей болезнями, общими для человека и животных</t>
  </si>
  <si>
    <t>ГП</t>
  </si>
  <si>
    <t>Убывание</t>
  </si>
  <si>
    <t>Количество случаев заболевания людей болезнями от продукции животного происхождения, подлежащей ветеринарно-санитарной экспертизе</t>
  </si>
  <si>
    <t xml:space="preserve">Количество граждан, обратившихся 
в учреждения здравоохранения в связи с нападениями и укусами животных
</t>
  </si>
  <si>
    <t>0.3</t>
  </si>
  <si>
    <t>Доля укусов граждан животными без владельцев в общем количестве граждан, подвергшихся нападениям и укусам животных</t>
  </si>
  <si>
    <t>0.4</t>
  </si>
  <si>
    <t>Доля выявленной некачественной и опасной продукции животного происхождения при проведении ветеринарно-санитарной экспертизы</t>
  </si>
  <si>
    <t>КПМ</t>
  </si>
  <si>
    <t>Количество заболевших животных (птиц), подвергнутых плановым профилактическим вакцинациям против особо опасных болезней животных и болезней, общих для человека и животных (птиц)</t>
  </si>
  <si>
    <t>Голова</t>
  </si>
  <si>
    <t>ГП, КПМ-1</t>
  </si>
  <si>
    <t>Количество выявленных больных  животных, подвергнутых диагностическим исследованиям на особо опасные болезни животных (птиц) и болезни, общие для человека и животных (птиц)</t>
  </si>
  <si>
    <t>Число случаев возникновения заразных болезней животных</t>
  </si>
  <si>
    <t>Число случаев возникновения очагов особо опасных болезней животных, в том числе африканской чумы свиней</t>
  </si>
  <si>
    <r>
      <t xml:space="preserve">Структурный элемент </t>
    </r>
    <r>
      <rPr>
        <b/>
        <sz val="11"/>
        <color theme="1"/>
        <rFont val="Times New Roman"/>
        <family val="1"/>
        <charset val="204"/>
      </rPr>
      <t>"Обеспечение реализации государственных функций в сфере ветеринарии и обращения с животными»</t>
    </r>
  </si>
  <si>
    <r>
      <t>Сведения о достижении значений показателей государственной программы за _</t>
    </r>
    <r>
      <rPr>
        <b/>
        <u/>
        <sz val="12"/>
        <rFont val="Times New Roman"/>
        <family val="1"/>
        <charset val="204"/>
      </rPr>
      <t>2025</t>
    </r>
    <r>
      <rPr>
        <b/>
        <sz val="12"/>
        <rFont val="Times New Roman"/>
        <family val="1"/>
        <charset val="204"/>
      </rPr>
      <t>__ год</t>
    </r>
  </si>
  <si>
    <r>
      <t xml:space="preserve">Структурный элемент </t>
    </r>
    <r>
      <rPr>
        <b/>
        <sz val="11"/>
        <color theme="1"/>
        <rFont val="Times New Roman"/>
        <family val="1"/>
        <charset val="204"/>
      </rPr>
      <t>«Обеспечение ветеринарной безопасности Мурманской области»</t>
    </r>
  </si>
  <si>
    <t>2.1.</t>
  </si>
  <si>
    <t>2.2.</t>
  </si>
  <si>
    <t>Число случаев возникновения очагов особо опасных болезней животных</t>
  </si>
  <si>
    <t>Доля устраненных нарушений обязательных требований в области обращения с животными</t>
  </si>
  <si>
    <t>Возраста-ние</t>
  </si>
  <si>
    <t>Комитет по ветеринарии Мурманской области</t>
  </si>
  <si>
    <t xml:space="preserve">В 2025 году на контроле комитета было 28 предписаний об устранении выявленных нарушений, выданных по результатам контрольных (надзорных) и профилактических мероприятий. Установлено неисполнение 1 предписания (привлечено к административной ответственности, предусмотренной частью 1 статьи 19.5 КоАП РФ).    
</t>
  </si>
  <si>
    <t>Ветеринарно-санитарной экспертизе подвергнуто 215 650 т поступившей в регион продукции животного происхождения, из которой некачественной и опасной продукции выявлено 13,051 т (рыба, направленная на обезвреживание по паразитарным показателям - анизакиды). Таким образом, доля выявленной в 2025 году некачественной и опасной пищевой продукции животного происхождения при проведении ветеринарно-санитарной экспертизы составила 0,006%  (план – 0,03 %). Данный показатель указывает на высокое качество в ветеринарном отношении поступающей продукции.</t>
  </si>
  <si>
    <t>Выявлено по 1 случаю заразных болезней рыб в 3-х рыбоводных хозяйствах аквакультуры, которые по состоянию на конец 2025 года ликвидированы (1. ООО «Северная аквакультура», ограничения установлены 08.07.2025, отменены 09.09.2025. 2. ООО «Русский лосось», ограничения установлены 30.07.2025, отменены 28.11.2025.  3. ООО «ИНАРКТИКА СЕВЕРО-ЗАПАД», ограничения
 установлены 29.09.2025, отменены 26.12.2025). 4. В Кольском районе в дикой природе выявлен 1 случай заразной болезни животных (ограничения установлены 01.08.2025 сроком на 1 год).</t>
  </si>
  <si>
    <t xml:space="preserve">По состоянию на 01.01.2026 количество граждан, обратившихся в учреждения здравоохранения в связи с нападениями и укусами животных - 479, что на 771 человек меньше планового показателя. Превышение плановых значений указывает на положительную динамику в сфере обращения с животными, в том числе с животными без владельцев.
 </t>
  </si>
  <si>
    <t>Доля укусов граждан животными без владельцев в общем количестве граждан, подвергшихся укусам 
животных составила 43,6% (животными без владельцев укушено 209 граждан),что составило 124% от планового показателя. Превышение плановых значений указывает на положительную динамику в сфере отлова и содержания животных без владельцев.</t>
  </si>
  <si>
    <t xml:space="preserve">Продолжать проведение мероприятий по своевременному выявлению случаев возникновения заразных болезней животных и оперативной ликвидации таких случаев. Учитывая развитие отрасли аквакультуры пересмотреть в текущем 2026 году значение данного показателя. </t>
  </si>
  <si>
    <t>Направление (подпрограмма) «ОТСУТСТВУЕТ» &lt;1&gt;</t>
  </si>
  <si>
    <r>
      <rPr>
        <sz val="10"/>
        <color theme="1"/>
        <rFont val="Times New Roman"/>
        <family val="1"/>
        <charset val="204"/>
      </rPr>
      <t>Наименование группы мер государственного регулирования</t>
    </r>
    <r>
      <rPr>
        <b/>
        <sz val="10"/>
        <color theme="1"/>
        <rFont val="Times New Roman"/>
        <family val="1"/>
        <charset val="204"/>
      </rPr>
      <t xml:space="preserve"> "Контрольно-надзорная деятельность в сфере обращения с животными"</t>
    </r>
  </si>
  <si>
    <r>
      <t>Наименование группы мер государственного регулирования "</t>
    </r>
    <r>
      <rPr>
        <b/>
        <sz val="10"/>
        <color theme="1"/>
        <rFont val="Times New Roman"/>
        <family val="1"/>
        <charset val="204"/>
      </rPr>
      <t>Правовое просвещение и информирование граждан по вопросам сферы ветеринарии"</t>
    </r>
  </si>
  <si>
    <t>2.</t>
  </si>
  <si>
    <t>3.</t>
  </si>
  <si>
    <r>
      <rPr>
        <sz val="10"/>
        <color theme="1"/>
        <rFont val="Times New Roman"/>
        <family val="1"/>
        <charset val="204"/>
      </rPr>
      <t>Наименование группы мер государственного регулирования</t>
    </r>
    <r>
      <rPr>
        <b/>
        <sz val="10"/>
        <color theme="1"/>
        <rFont val="Times New Roman"/>
        <family val="1"/>
        <charset val="204"/>
      </rPr>
      <t xml:space="preserve"> "Осуществление электронной ветеринарной сертификации"</t>
    </r>
  </si>
  <si>
    <r>
      <rPr>
        <sz val="10"/>
        <color theme="1"/>
        <rFont val="Times New Roman"/>
        <family val="1"/>
        <charset val="204"/>
      </rPr>
      <t>Наименование группы мер государственного регулирования</t>
    </r>
    <r>
      <rPr>
        <b/>
        <sz val="10"/>
        <color theme="1"/>
        <rFont val="Times New Roman"/>
        <family val="1"/>
        <charset val="204"/>
      </rPr>
      <t xml:space="preserve">  "Повышение уровня готовности государственной ветеринарной службы к оперативному проведению мероприятий по недопущению распространения очагов особо опасных болезней животных"</t>
    </r>
  </si>
  <si>
    <r>
      <rPr>
        <b/>
        <sz val="12"/>
        <color theme="1"/>
        <rFont val="Times New Roman"/>
        <family val="1"/>
        <charset val="204"/>
      </rPr>
      <t xml:space="preserve">Информация о реализации мер государственного регулирования в сфере реализации государственной программы                       за </t>
    </r>
    <r>
      <rPr>
        <b/>
        <u/>
        <sz val="12"/>
        <color theme="1"/>
        <rFont val="Times New Roman"/>
        <family val="1"/>
        <charset val="204"/>
      </rPr>
      <t xml:space="preserve">2025 </t>
    </r>
    <r>
      <rPr>
        <b/>
        <sz val="12"/>
        <color theme="1"/>
        <rFont val="Times New Roman"/>
        <family val="1"/>
        <charset val="204"/>
      </rPr>
      <t>год</t>
    </r>
    <r>
      <rPr>
        <sz val="12"/>
        <color theme="1"/>
        <rFont val="Times New Roman"/>
        <family val="1"/>
        <charset val="204"/>
      </rPr>
      <t xml:space="preserve">
</t>
    </r>
  </si>
  <si>
    <t>4.</t>
  </si>
  <si>
    <t>Организация и проведение проверок по исполнению хозяйствующими субъектами, органами местного самоуправления, гражданами требований законодательства в сфере обращения с животными</t>
  </si>
  <si>
    <t>Пресечение и (или) устранение последствий выявленных нарушений требований законодательства в области обращения с животными</t>
  </si>
  <si>
    <t>Закон Российской Федерации от 14.05.1993 № 4979-1 "О ветеринарии", Федеральный закон от 27.12.2018 № 498-ФЗ "Об ответственном обращении с животными и о внесении изменений в отдельные законодательные акты Российской Федерации"</t>
  </si>
  <si>
    <r>
      <rPr>
        <sz val="8"/>
        <color theme="1"/>
        <rFont val="Times New Roman"/>
        <family val="1"/>
        <charset val="204"/>
      </rPr>
      <t>Показатель ГП «1.3 Количество граждан, обратившихся в учреждения здравоохранения в связи с нападениями и укусами животных» - 479 человек.
Показатель ГП «1.4 Доля укусов граждан животными без владельцев в общем количестве граждан, подвергшихся нападениям и укусам животных» - 43,6%.                                        
Показатель КПМ 2 «1.2 Доля устраненных нарушений обязательных требований в области обращения с животными»- 96,4%.</t>
    </r>
    <r>
      <rPr>
        <sz val="10"/>
        <color theme="1"/>
        <rFont val="Times New Roman"/>
        <family val="1"/>
        <charset val="204"/>
      </rPr>
      <t xml:space="preserve">
</t>
    </r>
  </si>
  <si>
    <t>Информационно-разъяснительная работа с населением</t>
  </si>
  <si>
    <t>Повышение грамотности населения в вопросах содержания сельскохозяйственных и домашних животных, выработки и реализации безопасной в ветеринарном отношении продукции животного происхождения</t>
  </si>
  <si>
    <t>Инструкции по профилактике и ликвидации заразных болезней животных, утвержденные Минсельхозом России</t>
  </si>
  <si>
    <t xml:space="preserve">Показатель ГП «1.2 Количество случаев заболевания людей болезнями от продукции животного происхождения, подлежащей ветеринарно-санитарной экспертизе» - 0.
Показатель ГП «1.1 Количество случаев заболевания людей болезнями общими для человека и животных» - 0.
Показатель КПМ 2 «1.1 Число случаев возникновения очагов особо опасных болезней животных» - 0.
</t>
  </si>
  <si>
    <t>Сопровождение формирования ветеринарных сопроводительных документов в компоненте "Меркурий" ФГИС в сфере ветеринарии</t>
  </si>
  <si>
    <t>Сокращение сроков и затрат на оформление ветеринарных сопроводительных документов, прослеживаемость подконтрольных госветнадзору товаров</t>
  </si>
  <si>
    <t>Закон Российской Федерации от 14.05.1993 № 4979-1 "О ветеринарии"</t>
  </si>
  <si>
    <t>Проведение учебных тренировок по ликвидации очагов особо опасных болезней животных; семинаров</t>
  </si>
  <si>
    <t>Расширение области аккредитации ГОБВУ "Мурманская областная ветеринарная лаборатория" для проведения лабораторных диагностических исследований на выявление особо опасных болезней животных</t>
  </si>
  <si>
    <t>Определение уровня готовности сил и средств к оперативным мероприятиям по локализации и ликвидации очагов особо опасных болезней животных</t>
  </si>
  <si>
    <t xml:space="preserve">Подтверждение компетентности лаборатории;обеспечение доверия к деятельности аккредитованных лабораторий;
создание условий для признания результатов деятельности аккредитованных лабораторий.
</t>
  </si>
  <si>
    <t>Закон Российской Федерации от 14.05.1993 № 4979-1 "О ветеринарии";протокол заседания постоянно действующей противоэпизоотической комиссии Правительства Российской Федерации от 28.06.2019 № 2.</t>
  </si>
  <si>
    <t>Показатель КПМ 1 «3.1 Число случаев возникновения очагов особо опасных болезней животных, в том числе африканской чумы свиней» - 0.</t>
  </si>
  <si>
    <t xml:space="preserve">Ветеринарными специалистами ГОБВУ "Мурманская облСББЖ" проведено 521 ветеринарное обследование хозяйств всех форм собственности и направлений деятельности, связанное с содержанием животных, в рамках которых осуществлялась информационно-разъяснительная работа с вручением памяток о правилах содержания животных и профилактике возникновения особо опасных болезнях животных, в том числе болезней общих для человека и животных. На официальном сайте Комитета регулярно размещались пресс-релизы по данной тематике. </t>
  </si>
  <si>
    <t xml:space="preserve">Показатель КПМ 1 «1.1 Доля выявленной некачественной и опасной продукции животного происхождения при проведении ветеринарно-санитарной экспертизы» - 0,006%
Показатель ГП «1.2 Количество случаев заболевания людей болезнями от продукции животного происхождения, подлежащей ветеринарно-санитарной экспертизе» - 0.
</t>
  </si>
  <si>
    <t xml:space="preserve">Ветеринарными специалистами ГОБВУ "Мурманская облСББЖ" оформлено 513 137 шт. ветеринарных сопроводительных документов. Должностными лицами Комитета рассмотрено более 1120 заявлений по внесению информации о хозяйствующих субъектах в компоненты "Меркурий", "Аргус", Цербер" ФГИС "ВетИС". </t>
  </si>
  <si>
    <t>11 июля 2025 года на территории Кольского района прошли межрегиональные учения по ликвидации условного очага высокопатогенного гриппа птиц. Участниками учений стали представители государственных ветеринарных служб Санкт-Петербурга, Ямало-Ненецкого округа, Республики Карелия, Архангельской, Новгородской и Вологодской областей, а также представители Североморского межрегионального управления Россельхознадзора.
По легенде в одном из хозяйств Кольского района произошел падеж птицы с характерными признаками птичьего гриппа. Специалисты отработали последовательность действий в подобных ситуациях: организовали выезд профильных служб, установили ветеринарные посты, изъяли больных птиц, провели дезинфекцию и другие противоэпизоотические мероприятия. Была представлена техника, оборудование и специальные средства, используемые при ликвидации заразных болезней животных. В октябре Комитетом проведены внутриведомственные командно-штабные учения по отработке алгоритма действий специалистов подведомственных учреждений и Комитета при подозрении возникновения африканской чумы свиней</t>
  </si>
  <si>
    <t xml:space="preserve">В период с 29 сентября по 17 октября 2025 года испытательная лаборатория ГОБВУ «Мурманская облветлаборатория» успешно прошла процедуру подтверждения компетентности (акредитацию) за пятилетний период.
В ходе прохождения государственной процедуры были оценены все участки работы испытательной лаборатории ГОБВУ «Мурманская облветлаборатория», включая качество используемого оборудования, квалификацию специалистов, действующую область аккредитации. Благодаря этому испытательная лаборатория может гарантировать точность и надежность проводимых исследований. Сотрудники подтвердили навыки работы со средствами измерений, испытательным и вспомогательным оборудованием, знание нормативных документов и методик.
По заключению экспертной группы Росаккредитации испытательная лаборатория соответствует критериям аккредитации и требованиям  ГОСТ ISO/IEC 17025-2019 «Общие требования к компетентности испытательных и калибровочных лабораторий» в заявленной области аккредитации.
Испытательная лаборатория  вправе осуществлять деятельность по следующим техническим регламентам: ТР ТС 021/2011 «О безопасности пищевой продукции», ТР ТС 023/2011 «Технический регламент на соковую продукцию из фруктов и овощей», ТР ТС 024/2011 Технический регламент на масложировую продукцию, ТР ТС 034/2013 "О безопасности мяса и мясной продукции", ТР ЕАЭС 040/2016 "О безопасности рыбы и рыбной продукции", ТР ЕАЭС 044/2017 "О безопасности упакованной питьевой воды, включая природную минеральную воду", ТР ЕАЭС 051/2021 "О безопасности мяса птицы и продукции его переработки".
</t>
  </si>
  <si>
    <t xml:space="preserve">В прошедшем году Комитет по ветеринарии Мурманской области продолжил административную практику, нацеленную на пресечение нарушения требований к выгулу и содержанию домашних животных, которые нашли свое отражение в ,,,,, материалов. В результате по данному основанию было возбуждено около 100 дел об административных правонарушениях. Еще 33 протокола составлено по фактам нападения собак и причинения вреда вследствие покусов животных. На основании проверок регистрации владельцами собак в государственном ветеринарном учреждении: составлено более 140 дел об административных правонарушениях. По результатам рассмотрения поступивших материалов в адрес владельцев домашних животных направлено 260 писем разъяснительного характера. В Североморское межрегиональное управление Россельхознадзора для принятия мер в рамках федерального государственного ветеринарного контроля (надзора) передано 50 материалов, в которых содержались признаки нарушения ветеринарного законодательства.
Контролируемым лицам в порядке, установленном законом, объявлены предостережения о недопустимости нарушения обязательных требований. Прокуратурой Мурманской области было согласовано проведение одной выездной проверки приюта для животных. По результатам проверки Комитетом выдано предписание и приняты меры административного характера.  Выданы 18 предписаний контролируемым лицам(приюты для животных/пункты временного содержания животных, др.) по итогам обязательных профилактических визитов. нарушений.  </t>
  </si>
  <si>
    <r>
      <rPr>
        <b/>
        <sz val="14"/>
        <color theme="1"/>
        <rFont val="Times New Roman"/>
        <family val="1"/>
        <charset val="204"/>
      </rPr>
      <t>Оценка эффективности реализации государственной программы</t>
    </r>
    <r>
      <rPr>
        <b/>
        <u/>
        <sz val="14"/>
        <color theme="1"/>
        <rFont val="Times New Roman"/>
        <family val="1"/>
        <charset val="204"/>
      </rPr>
      <t xml:space="preserve"> за 2025 год</t>
    </r>
  </si>
  <si>
    <r>
      <t xml:space="preserve">Государственная программа </t>
    </r>
    <r>
      <rPr>
        <b/>
        <sz val="12"/>
        <color theme="1"/>
        <rFont val="Times New Roman"/>
        <family val="1"/>
        <charset val="204"/>
      </rPr>
      <t>"Развитие ветеринарной службы"</t>
    </r>
  </si>
  <si>
    <r>
      <t xml:space="preserve">Структурный элемент </t>
    </r>
    <r>
      <rPr>
        <b/>
        <sz val="12"/>
        <color theme="1"/>
        <rFont val="Times New Roman"/>
        <family val="1"/>
        <charset val="204"/>
      </rPr>
      <t>«Обеспечение ветеринарной безопасности Мурманской области»</t>
    </r>
  </si>
  <si>
    <r>
      <t xml:space="preserve">Структурный элемент </t>
    </r>
    <r>
      <rPr>
        <b/>
        <sz val="12"/>
        <color theme="1"/>
        <rFont val="Times New Roman"/>
        <family val="1"/>
        <charset val="204"/>
      </rPr>
      <t>"Обеспечение реализации государственных функций в сфере ветеринарии и обращения с животными"</t>
    </r>
  </si>
  <si>
    <r>
      <rPr>
        <b/>
        <sz val="14"/>
        <rFont val="Times New Roman"/>
        <family val="1"/>
        <charset val="204"/>
      </rPr>
      <t xml:space="preserve">Сведения о ходе реализации мероприятий (результатов) государственной программы  
</t>
    </r>
    <r>
      <rPr>
        <b/>
        <u/>
        <sz val="14"/>
        <rFont val="Times New Roman"/>
        <family val="1"/>
        <charset val="204"/>
      </rPr>
      <t>Развитие ветеринарной службы"</t>
    </r>
    <r>
      <rPr>
        <sz val="14"/>
        <rFont val="Times New Roman"/>
      </rPr>
      <t xml:space="preserve">
</t>
    </r>
    <r>
      <rPr>
        <sz val="9"/>
        <rFont val="Times New Roman"/>
      </rPr>
      <t>(наименование государственной программы Мурманской области)</t>
    </r>
  </si>
  <si>
    <r>
      <t>Основными причинами низкого уровня освоения финансовых средств являются:      
                                                   1) по мероприятиям сферы обращения с животными без владельцев 81,5%</t>
    </r>
    <r>
      <rPr>
        <b/>
        <i/>
        <sz val="8"/>
        <color rgb="FFFF0000"/>
        <rFont val="Times New Roman"/>
        <family val="1"/>
        <charset val="204"/>
      </rPr>
      <t xml:space="preserve"> </t>
    </r>
    <r>
      <rPr>
        <b/>
        <i/>
        <sz val="8"/>
        <rFont val="Times New Roman"/>
        <family val="1"/>
        <charset val="204"/>
      </rPr>
      <t xml:space="preserve">связано с тем, что перечисление межбюджетных трансфертов (субвенций) производится в соответствии с фактически поступившими в адрес Комитета заявками от муниципальных образований Мурманской области; 
2) по мероприятию "Обеспечено содержание животных без владельцев в некоммерческих приютах для животных" финансирование на 74,8 % осуществлено на основании результатов отбора 4 НКО победителей - получателей субсидии и их заявленных объемов затрат  на оплату полученных ими услуг по теплоснабжению, элестроснабжению, водоснабжению и водоотведению приютов для животных.                                                         </t>
    </r>
  </si>
  <si>
    <t xml:space="preserve">Основными причинами 96,5% уровня освоения финансовых средств являются:      
                                                   1) по мероприятиям сферы обращения с животными без владельцев 81,5% связано с тем, что перечисление межбюджетных трансфертов (субвенций) производится в соответствии с фактически поступившими в адрес Комитета заявками от муниципальных образований Мурманской области; 
2) по мероприятию "Обеспечено содержание животных без владельцев в некоммерческих приютах для животных" финансирование на 74,8 % осуществлено на основании результатов отбора 4 НКО победителей - получателей субсидии и их заявленных объемов затрат  на оплату полученных ими услуг по теплоснабжению, элестроснабжению, водоснабжению и водоотведению приютов для животных.                                 </t>
  </si>
  <si>
    <t>Обеспечена реализация государственных функций Комитета по ветеринарии МО</t>
  </si>
  <si>
    <t>да</t>
  </si>
  <si>
    <t xml:space="preserve">Государственное задание </t>
  </si>
  <si>
    <t xml:space="preserve">Соглашение </t>
  </si>
  <si>
    <t>Отчет</t>
  </si>
  <si>
    <t xml:space="preserve">Отчет </t>
  </si>
  <si>
    <t xml:space="preserve"> договор </t>
  </si>
  <si>
    <t xml:space="preserve">договор </t>
  </si>
  <si>
    <t>Акт приема-передачи</t>
  </si>
  <si>
    <t>акт приемки-передачи</t>
  </si>
  <si>
    <t>Закупка тест-систем осуществлена в 4 квартале ГОБВУ "Мурманская облветлаборатория": договоры от 31.10.2025             № Ф.2025/79.1 с АО "ВИП ЛАБ"; от 07.11.2026 № 0711205-10 с ООО "ВЕТ ФАКТОР"на закупку тест-ситем для лабораторной диагности особо опасных болезней животных, в том числе африканской чумы свиней</t>
  </si>
  <si>
    <t>Иной документ</t>
  </si>
  <si>
    <t>Отбор некомерческих организаций для предоставления субсидии на возмещение затрат на оплату услуг за ЖКУ проводился с 22.09.2025 по 24.10.2025 и признан несостоявшимся; объявлен повторный отбор с 30.10.2025 по 19.11.2025 (приказ Комитета от 24.10.2025 № 123-од). По результатам повторного отбора из 7 участников признаны победителями 4 НКО (приказ Комитета от 25.11.2025 № 142-од). В ГИИС "Электронный бюджет" 7 участниками отбора размещены заявки, по результатам рассмотрения которых сформированы:                                   - Протокол № В-25-826-65120-2-0084 вскрытия заявок на предоставление субсидии;                                                                                                                -  Протокол № И-25-826-65120-2-0084 подведения итогов на предоставление субсидии.</t>
  </si>
  <si>
    <t>Приказ</t>
  </si>
  <si>
    <t>Выполнены в полном объеме</t>
  </si>
  <si>
    <t>Выполнены частично</t>
  </si>
  <si>
    <t>Не выполнены</t>
  </si>
  <si>
    <t xml:space="preserve">Степень выполнения мероприятий (результатов) </t>
  </si>
  <si>
    <t>Причины отклонения от плана &lt;3&gt;</t>
  </si>
  <si>
    <t>1.4.</t>
  </si>
  <si>
    <t>1.5.</t>
  </si>
  <si>
    <t>1.6.</t>
  </si>
  <si>
    <t>средний уровень эффективности</t>
  </si>
  <si>
    <t>удовлетворительный уровень эффективности</t>
  </si>
  <si>
    <t>высокий уровень эффективности</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</si>
</sst>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50" x14ac:knownFonts="1">
    <font>
      <sz val="11"/>
      <color theme="1"/>
      <name val="Calibri"/>
      <family val="2"/>
      <charset val="204"/>
      <scheme val="minor"/>
    </font>
    <font>
      <sz val="10"/>
      <name val="Arial"/>
      <family val="2"/>
      <charset val="204"/>
    </font>
    <font>
      <sz val="8"/>
      <name val="Times New Roman"/>
      <family val="1"/>
      <charset val="204"/>
    </font>
    <font>
      <b/>
      <sz val="8"/>
      <name val="Times New Roman"/>
      <family val="1"/>
      <charset val="204"/>
    </font>
    <font>
      <i/>
      <sz val="8"/>
      <name val="Times New Roman"/>
      <family val="1"/>
      <charset val="204"/>
    </font>
    <font>
      <sz val="10"/>
      <color rgb="FF000000"/>
      <name val="Arial"/>
      <family val="2"/>
      <charset val="204"/>
    </font>
    <font>
      <sz val="8"/>
      <color theme="1"/>
      <name val="Times New Roman"/>
      <family val="1"/>
      <charset val="204"/>
    </font>
    <font>
      <i/>
      <sz val="8"/>
      <color theme="1"/>
      <name val="Times New Roman"/>
      <family val="1"/>
      <charset val="204"/>
    </font>
    <font>
      <sz val="14"/>
      <name val="Times New Roman"/>
      <family val="1"/>
      <charset val="204"/>
    </font>
    <font>
      <sz val="11"/>
      <color theme="1"/>
      <name val="Times New Roman"/>
      <family val="1"/>
      <charset val="204"/>
    </font>
    <font>
      <sz val="8.8000000000000007"/>
      <color theme="1"/>
      <name val="Times New Roman"/>
      <family val="1"/>
      <charset val="204"/>
    </font>
    <font>
      <sz val="12"/>
      <color theme="1"/>
      <name val="Times New Roman"/>
      <family val="1"/>
      <charset val="204"/>
    </font>
    <font>
      <sz val="10"/>
      <color theme="1"/>
      <name val="Times New Roman"/>
      <family val="1"/>
      <charset val="204"/>
    </font>
    <font>
      <vertAlign val="subscript"/>
      <sz val="10"/>
      <color theme="1"/>
      <name val="Times New Roman"/>
      <family val="1"/>
      <charset val="204"/>
    </font>
    <font>
      <vertAlign val="subscript"/>
      <sz val="12"/>
      <color theme="1"/>
      <name val="Times New Roman"/>
      <family val="1"/>
      <charset val="204"/>
    </font>
    <font>
      <sz val="12"/>
      <color theme="1"/>
      <name val="Calibri"/>
      <family val="2"/>
      <charset val="204"/>
      <scheme val="minor"/>
    </font>
    <font>
      <sz val="9"/>
      <color theme="1"/>
      <name val="Times New Roman"/>
      <family val="1"/>
      <charset val="204"/>
    </font>
    <font>
      <sz val="8"/>
      <name val="Calibri"/>
      <scheme val="minor"/>
    </font>
    <font>
      <sz val="8"/>
      <name val="Times New Roman"/>
    </font>
    <font>
      <sz val="14"/>
      <name val="Times New Roman"/>
    </font>
    <font>
      <sz val="9"/>
      <name val="Times New Roman"/>
    </font>
    <font>
      <b/>
      <sz val="8"/>
      <name val="Times New Roman"/>
    </font>
    <font>
      <b/>
      <sz val="9"/>
      <color theme="1"/>
      <name val="Times New Roman"/>
    </font>
    <font>
      <i/>
      <sz val="8"/>
      <name val="Times New Roman"/>
    </font>
    <font>
      <sz val="11"/>
      <name val="Times New Roman"/>
    </font>
    <font>
      <b/>
      <sz val="11"/>
      <name val="Times New Roman"/>
    </font>
    <font>
      <b/>
      <i/>
      <sz val="8"/>
      <name val="Times New Roman"/>
      <family val="1"/>
      <charset val="204"/>
    </font>
    <font>
      <i/>
      <sz val="11"/>
      <color theme="1"/>
      <name val="Calibri"/>
      <scheme val="minor"/>
    </font>
    <font>
      <b/>
      <sz val="10"/>
      <name val="Times New Roman"/>
    </font>
    <font>
      <b/>
      <i/>
      <sz val="8"/>
      <name val="Times New Roman"/>
    </font>
    <font>
      <i/>
      <sz val="7"/>
      <name val="Times New Roman"/>
    </font>
    <font>
      <i/>
      <sz val="8"/>
      <color theme="1"/>
      <name val="Times New Roman"/>
    </font>
    <font>
      <b/>
      <i/>
      <sz val="8"/>
      <color theme="1"/>
      <name val="Times New Roman"/>
    </font>
    <font>
      <sz val="8"/>
      <color theme="1"/>
      <name val="Times New Roman"/>
    </font>
    <font>
      <sz val="9"/>
      <color theme="1"/>
      <name val="Times New Roman"/>
    </font>
    <font>
      <b/>
      <sz val="14"/>
      <name val="Times New Roman"/>
    </font>
    <font>
      <b/>
      <sz val="14"/>
      <name val="Times New Roman"/>
      <family val="1"/>
      <charset val="204"/>
    </font>
    <font>
      <b/>
      <u/>
      <sz val="14"/>
      <name val="Times New Roman"/>
      <family val="1"/>
      <charset val="204"/>
    </font>
    <font>
      <b/>
      <sz val="11"/>
      <color theme="1"/>
      <name val="Times New Roman"/>
      <family val="1"/>
      <charset val="204"/>
    </font>
    <font>
      <b/>
      <sz val="12"/>
      <color theme="1"/>
      <name val="Times New Roman"/>
      <family val="1"/>
      <charset val="204"/>
    </font>
    <font>
      <b/>
      <sz val="12"/>
      <name val="Times New Roman"/>
      <family val="1"/>
      <charset val="204"/>
    </font>
    <font>
      <b/>
      <u/>
      <sz val="12"/>
      <name val="Times New Roman"/>
      <family val="1"/>
      <charset val="204"/>
    </font>
    <font>
      <sz val="12"/>
      <name val="Times New Roman"/>
      <family val="1"/>
      <charset val="204"/>
    </font>
    <font>
      <b/>
      <u/>
      <sz val="12"/>
      <color theme="1"/>
      <name val="Times New Roman"/>
      <family val="1"/>
      <charset val="204"/>
    </font>
    <font>
      <b/>
      <sz val="10"/>
      <color theme="1"/>
      <name val="Times New Roman"/>
      <family val="1"/>
      <charset val="204"/>
    </font>
    <font>
      <sz val="7"/>
      <color theme="1"/>
      <name val="Times New Roman"/>
      <family val="1"/>
      <charset val="204"/>
    </font>
    <font>
      <b/>
      <sz val="14"/>
      <color theme="1"/>
      <name val="Times New Roman"/>
      <family val="1"/>
      <charset val="204"/>
    </font>
    <font>
      <b/>
      <u/>
      <sz val="14"/>
      <color theme="1"/>
      <name val="Times New Roman"/>
      <family val="1"/>
      <charset val="204"/>
    </font>
    <font>
      <b/>
      <i/>
      <sz val="8"/>
      <color rgb="FFFF0000"/>
      <name val="Times New Roman"/>
      <family val="1"/>
      <charset val="204"/>
    </font>
    <font>
      <sz val="11"/>
      <color theme="1"/>
      <name val="Calibri"/>
      <family val="2"/>
      <charset val="204"/>
      <scheme val="minor"/>
    </font>
  </fonts>
  <fills count="1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4" tint="0.79998168889431442"/>
        <bgColor theme="4" tint="0.79998168889431442"/>
      </patternFill>
    </fill>
    <fill>
      <patternFill patternType="solid">
        <fgColor theme="6" tint="0.59999389629810485"/>
        <bgColor theme="6" tint="0.59999389629810485"/>
      </patternFill>
    </fill>
    <fill>
      <patternFill patternType="solid">
        <fgColor theme="6" tint="0.79998168889431442"/>
        <bgColor theme="6" tint="0.79998168889431442"/>
      </patternFill>
    </fill>
    <fill>
      <patternFill patternType="solid">
        <fgColor theme="0"/>
        <bgColor theme="0"/>
      </patternFill>
    </fill>
    <fill>
      <patternFill patternType="solid">
        <fgColor theme="6" tint="0.39997558519241921"/>
        <bgColor theme="6" tint="0.39997558519241921"/>
      </patternFill>
    </fill>
    <fill>
      <patternFill patternType="solid">
        <fgColor theme="4" tint="0.79998168889431442"/>
        <bgColor theme="0"/>
      </patternFill>
    </fill>
    <fill>
      <patternFill patternType="solid">
        <fgColor theme="6" tint="0.79998168889431442"/>
        <bgColor theme="9" tint="0.79998168889431442"/>
      </patternFill>
    </fill>
    <fill>
      <patternFill patternType="solid">
        <fgColor theme="4" tint="0.79998168889431442"/>
        <bgColor theme="9" tint="0.79998168889431442"/>
      </patternFill>
    </fill>
    <fill>
      <patternFill patternType="solid">
        <fgColor theme="4" tint="0.79998168889431442"/>
        <bgColor theme="6" tint="0.79998168889431442"/>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rgb="FFD9D9D9"/>
      </left>
      <right style="thin">
        <color rgb="FFD9D9D9"/>
      </right>
      <top/>
      <bottom style="thin">
        <color rgb="FFD9D9D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theme="1"/>
      </top>
      <bottom/>
      <diagonal/>
    </border>
  </borders>
  <cellStyleXfs count="5">
    <xf numFmtId="0" fontId="0" fillId="0" borderId="0"/>
    <xf numFmtId="0" fontId="1" fillId="0" borderId="0"/>
    <xf numFmtId="49" fontId="5" fillId="0" borderId="6">
      <alignment horizontal="center" vertical="top" shrinkToFit="1"/>
    </xf>
    <xf numFmtId="49" fontId="5" fillId="0" borderId="6">
      <alignment horizontal="center" vertical="top" shrinkToFit="1"/>
    </xf>
    <xf numFmtId="9" fontId="49" fillId="0" borderId="0" applyFont="0" applyFill="0" applyBorder="0" applyAlignment="0" applyProtection="0"/>
  </cellStyleXfs>
  <cellXfs count="410">
    <xf numFmtId="0" fontId="0" fillId="0" borderId="0" xfId="0"/>
    <xf numFmtId="0" fontId="9" fillId="0" borderId="0" xfId="0" applyFont="1"/>
    <xf numFmtId="0" fontId="9" fillId="0" borderId="1" xfId="0" applyFont="1" applyBorder="1"/>
    <xf numFmtId="0" fontId="9" fillId="0" borderId="1" xfId="0" applyFont="1" applyBorder="1" applyAlignment="1">
      <alignment horizontal="justify"/>
    </xf>
    <xf numFmtId="0" fontId="10" fillId="0" borderId="1" xfId="0" applyFont="1" applyBorder="1" applyAlignment="1">
      <alignment horizontal="center" vertical="top" wrapText="1"/>
    </xf>
    <xf numFmtId="0" fontId="10" fillId="0" borderId="1" xfId="0" applyFont="1" applyBorder="1" applyAlignment="1">
      <alignment vertical="top" wrapText="1"/>
    </xf>
    <xf numFmtId="0" fontId="10" fillId="0" borderId="1" xfId="0" applyFont="1" applyBorder="1" applyAlignment="1">
      <alignment horizontal="center" vertical="center" wrapText="1"/>
    </xf>
    <xf numFmtId="0" fontId="9" fillId="0" borderId="0" xfId="0" applyFont="1" applyAlignment="1">
      <alignment wrapText="1"/>
    </xf>
    <xf numFmtId="0" fontId="12" fillId="0" borderId="1" xfId="0" applyFont="1" applyBorder="1" applyAlignment="1">
      <alignment horizontal="center" wrapText="1"/>
    </xf>
    <xf numFmtId="0" fontId="11" fillId="0" borderId="1" xfId="0" applyFont="1" applyBorder="1" applyAlignment="1">
      <alignment horizontal="center" vertical="center" wrapText="1"/>
    </xf>
    <xf numFmtId="0" fontId="15" fillId="0" borderId="1" xfId="0" applyFont="1" applyBorder="1" applyAlignment="1">
      <alignment vertical="center" wrapText="1"/>
    </xf>
    <xf numFmtId="0" fontId="11" fillId="0" borderId="1" xfId="0" applyFont="1" applyBorder="1" applyAlignment="1">
      <alignment horizontal="center" vertical="center" wrapText="1"/>
    </xf>
    <xf numFmtId="16" fontId="11" fillId="0" borderId="1" xfId="0" applyNumberFormat="1" applyFont="1" applyBorder="1" applyAlignment="1">
      <alignment horizontal="center" vertical="center" wrapText="1"/>
    </xf>
    <xf numFmtId="0" fontId="12" fillId="0" borderId="0" xfId="0" applyFont="1"/>
    <xf numFmtId="0" fontId="12" fillId="0" borderId="0" xfId="0" applyNumberFormat="1" applyFont="1"/>
    <xf numFmtId="0" fontId="16" fillId="0" borderId="0" xfId="0" applyFont="1"/>
    <xf numFmtId="0" fontId="16" fillId="0" borderId="0" xfId="0" applyNumberFormat="1" applyFont="1"/>
    <xf numFmtId="0" fontId="11" fillId="0" borderId="1" xfId="0" applyFont="1" applyBorder="1" applyAlignment="1">
      <alignment horizontal="left" vertical="center" wrapText="1"/>
    </xf>
    <xf numFmtId="49" fontId="17" fillId="0" borderId="0" xfId="0" applyNumberFormat="1" applyFont="1" applyAlignment="1">
      <alignment horizontal="center" vertical="top"/>
    </xf>
    <xf numFmtId="0" fontId="17" fillId="0" borderId="0" xfId="0" applyFont="1" applyAlignment="1">
      <alignment horizontal="left" vertical="top" wrapText="1"/>
    </xf>
    <xf numFmtId="0" fontId="17" fillId="0" borderId="0" xfId="0" applyFont="1" applyAlignment="1">
      <alignment horizontal="center" vertical="top"/>
    </xf>
    <xf numFmtId="164" fontId="17" fillId="0" borderId="0" xfId="0" applyNumberFormat="1" applyFont="1" applyAlignment="1">
      <alignment horizontal="center" vertical="top"/>
    </xf>
    <xf numFmtId="0" fontId="17" fillId="0" borderId="0" xfId="0" applyFont="1" applyAlignment="1">
      <alignment horizontal="left" vertical="top"/>
    </xf>
    <xf numFmtId="0" fontId="17" fillId="0" borderId="0" xfId="0" applyFont="1" applyAlignment="1">
      <alignment vertical="top"/>
    </xf>
    <xf numFmtId="164" fontId="18" fillId="0" borderId="1" xfId="0" applyNumberFormat="1" applyFont="1" applyBorder="1" applyAlignment="1">
      <alignment horizontal="center" vertical="center" wrapText="1"/>
    </xf>
    <xf numFmtId="49" fontId="18" fillId="0" borderId="3" xfId="0" applyNumberFormat="1" applyFont="1" applyBorder="1" applyAlignment="1">
      <alignment horizontal="center" vertical="center" wrapText="1"/>
    </xf>
    <xf numFmtId="0" fontId="18" fillId="0" borderId="3" xfId="0" applyFont="1" applyBorder="1" applyAlignment="1">
      <alignment horizontal="center" vertical="center" wrapText="1"/>
    </xf>
    <xf numFmtId="49" fontId="18" fillId="0" borderId="1" xfId="0" applyNumberFormat="1" applyFont="1" applyBorder="1" applyAlignment="1">
      <alignment horizontal="center" vertical="center" wrapText="1"/>
    </xf>
    <xf numFmtId="0" fontId="21" fillId="5" borderId="1" xfId="0" applyFont="1" applyFill="1" applyBorder="1" applyAlignment="1">
      <alignment horizontal="center" vertical="top"/>
    </xf>
    <xf numFmtId="164" fontId="18" fillId="5" borderId="1" xfId="0" applyNumberFormat="1" applyFont="1" applyFill="1" applyBorder="1" applyAlignment="1">
      <alignment horizontal="center" vertical="top"/>
    </xf>
    <xf numFmtId="164" fontId="21" fillId="5" borderId="1" xfId="0" applyNumberFormat="1" applyFont="1" applyFill="1" applyBorder="1" applyAlignment="1">
      <alignment horizontal="center" vertical="top" wrapText="1"/>
    </xf>
    <xf numFmtId="164" fontId="21" fillId="5" borderId="14" xfId="0" applyNumberFormat="1" applyFont="1" applyFill="1" applyBorder="1" applyAlignment="1">
      <alignment horizontal="center" vertical="top" wrapText="1"/>
    </xf>
    <xf numFmtId="0" fontId="18" fillId="5" borderId="1" xfId="0" applyFont="1" applyFill="1" applyBorder="1" applyAlignment="1">
      <alignment horizontal="left" vertical="top" wrapText="1"/>
    </xf>
    <xf numFmtId="0" fontId="23" fillId="5" borderId="1" xfId="0" applyFont="1" applyFill="1" applyBorder="1" applyAlignment="1">
      <alignment horizontal="center" vertical="top" wrapText="1"/>
    </xf>
    <xf numFmtId="0" fontId="18" fillId="5" borderId="1" xfId="0" applyFont="1" applyFill="1" applyBorder="1" applyAlignment="1">
      <alignment horizontal="center" vertical="top" wrapText="1"/>
    </xf>
    <xf numFmtId="0" fontId="21" fillId="5" borderId="1" xfId="0" applyFont="1" applyFill="1" applyBorder="1" applyAlignment="1">
      <alignment horizontal="center" vertical="top" wrapText="1"/>
    </xf>
    <xf numFmtId="0" fontId="18" fillId="5" borderId="2" xfId="0" applyFont="1" applyFill="1" applyBorder="1" applyAlignment="1">
      <alignment horizontal="left" vertical="top" wrapText="1"/>
    </xf>
    <xf numFmtId="0" fontId="23" fillId="5" borderId="2" xfId="0" applyFont="1" applyFill="1" applyBorder="1" applyAlignment="1">
      <alignment horizontal="center" vertical="top" wrapText="1"/>
    </xf>
    <xf numFmtId="0" fontId="18" fillId="5" borderId="2" xfId="0" applyFont="1" applyFill="1" applyBorder="1" applyAlignment="1">
      <alignment horizontal="center" vertical="top" wrapText="1"/>
    </xf>
    <xf numFmtId="49" fontId="21" fillId="0" borderId="1" xfId="0" applyNumberFormat="1" applyFont="1" applyBorder="1" applyAlignment="1">
      <alignment vertical="top" wrapText="1"/>
    </xf>
    <xf numFmtId="0" fontId="18" fillId="6" borderId="1" xfId="0" applyFont="1" applyFill="1" applyBorder="1" applyAlignment="1">
      <alignment horizontal="center" vertical="top"/>
    </xf>
    <xf numFmtId="164" fontId="22" fillId="6" borderId="1" xfId="0" applyNumberFormat="1" applyFont="1" applyFill="1" applyBorder="1" applyAlignment="1">
      <alignment horizontal="center" vertical="top"/>
    </xf>
    <xf numFmtId="164" fontId="21" fillId="6" borderId="1" xfId="0" applyNumberFormat="1" applyFont="1" applyFill="1" applyBorder="1" applyAlignment="1">
      <alignment horizontal="center" vertical="top" wrapText="1"/>
    </xf>
    <xf numFmtId="164" fontId="22" fillId="6" borderId="0" xfId="0" applyNumberFormat="1" applyFont="1" applyFill="1" applyAlignment="1">
      <alignment horizontal="center" vertical="top"/>
    </xf>
    <xf numFmtId="164" fontId="18" fillId="6" borderId="1" xfId="0" applyNumberFormat="1" applyFont="1" applyFill="1" applyBorder="1" applyAlignment="1">
      <alignment horizontal="center" vertical="top" wrapText="1"/>
    </xf>
    <xf numFmtId="0" fontId="18" fillId="7" borderId="1" xfId="0" applyFont="1" applyFill="1" applyBorder="1" applyAlignment="1">
      <alignment horizontal="left" vertical="top" wrapText="1"/>
    </xf>
    <xf numFmtId="0" fontId="23" fillId="7" borderId="1" xfId="0" applyFont="1" applyFill="1" applyBorder="1" applyAlignment="1">
      <alignment horizontal="center" vertical="top" wrapText="1"/>
    </xf>
    <xf numFmtId="0" fontId="18" fillId="7" borderId="1" xfId="0" applyFont="1" applyFill="1" applyBorder="1" applyAlignment="1">
      <alignment horizontal="center" vertical="top" wrapText="1"/>
    </xf>
    <xf numFmtId="0" fontId="18" fillId="7" borderId="16" xfId="0" applyFont="1" applyFill="1" applyBorder="1" applyAlignment="1">
      <alignment horizontal="center" vertical="top" wrapText="1"/>
    </xf>
    <xf numFmtId="0" fontId="18" fillId="2" borderId="1" xfId="0" applyFont="1" applyFill="1" applyBorder="1" applyAlignment="1">
      <alignment horizontal="center" vertical="top"/>
    </xf>
    <xf numFmtId="164" fontId="21" fillId="2" borderId="1" xfId="0" applyNumberFormat="1" applyFont="1" applyFill="1" applyBorder="1" applyAlignment="1">
      <alignment horizontal="center" vertical="top" wrapText="1"/>
    </xf>
    <xf numFmtId="164" fontId="18" fillId="2" borderId="1" xfId="0" applyNumberFormat="1" applyFont="1" applyFill="1" applyBorder="1" applyAlignment="1">
      <alignment horizontal="center" vertical="top" wrapText="1"/>
    </xf>
    <xf numFmtId="49" fontId="18" fillId="9" borderId="1" xfId="0" applyNumberFormat="1" applyFont="1" applyFill="1" applyBorder="1" applyAlignment="1">
      <alignment horizontal="center" vertical="top" wrapText="1"/>
    </xf>
    <xf numFmtId="14" fontId="33" fillId="9" borderId="1" xfId="0" applyNumberFormat="1" applyFont="1" applyFill="1" applyBorder="1" applyAlignment="1">
      <alignment horizontal="center" vertical="top" wrapText="1"/>
    </xf>
    <xf numFmtId="0" fontId="31" fillId="9" borderId="1" xfId="0" applyFont="1" applyFill="1" applyBorder="1" applyAlignment="1">
      <alignment horizontal="center" vertical="top" wrapText="1"/>
    </xf>
    <xf numFmtId="0" fontId="18" fillId="9" borderId="1" xfId="0" applyFont="1" applyFill="1" applyBorder="1" applyAlignment="1">
      <alignment horizontal="center" vertical="top" wrapText="1"/>
    </xf>
    <xf numFmtId="0" fontId="18" fillId="9" borderId="1" xfId="0" applyFont="1" applyFill="1" applyBorder="1" applyAlignment="1">
      <alignment horizontal="left" vertical="top" wrapText="1"/>
    </xf>
    <xf numFmtId="14" fontId="18" fillId="9" borderId="1" xfId="0" applyNumberFormat="1" applyFont="1" applyFill="1" applyBorder="1" applyAlignment="1">
      <alignment horizontal="center" vertical="top" wrapText="1"/>
    </xf>
    <xf numFmtId="14" fontId="33" fillId="9" borderId="0" xfId="0" applyNumberFormat="1" applyFont="1" applyFill="1" applyAlignment="1">
      <alignment horizontal="center" vertical="top" wrapText="1"/>
    </xf>
    <xf numFmtId="0" fontId="18" fillId="9" borderId="0" xfId="0" applyFont="1" applyFill="1" applyAlignment="1">
      <alignment horizontal="center" vertical="top" wrapText="1"/>
    </xf>
    <xf numFmtId="0" fontId="18" fillId="6" borderId="1" xfId="0" applyFont="1" applyFill="1" applyBorder="1" applyAlignment="1">
      <alignment horizontal="left" vertical="top" wrapText="1"/>
    </xf>
    <xf numFmtId="0" fontId="23" fillId="6" borderId="1" xfId="0" applyFont="1" applyFill="1" applyBorder="1" applyAlignment="1">
      <alignment horizontal="center" vertical="top" wrapText="1"/>
    </xf>
    <xf numFmtId="0" fontId="18" fillId="6" borderId="1" xfId="0" applyFont="1" applyFill="1" applyBorder="1" applyAlignment="1">
      <alignment horizontal="center" vertical="top" wrapText="1"/>
    </xf>
    <xf numFmtId="0" fontId="18" fillId="6" borderId="16" xfId="0" applyFont="1" applyFill="1" applyBorder="1" applyAlignment="1">
      <alignment horizontal="center" vertical="top" wrapText="1"/>
    </xf>
    <xf numFmtId="0" fontId="22" fillId="2" borderId="0" xfId="0" applyFont="1" applyFill="1" applyAlignment="1">
      <alignment horizontal="center" vertical="top"/>
    </xf>
    <xf numFmtId="0" fontId="33" fillId="9" borderId="1" xfId="0" applyFont="1" applyFill="1" applyBorder="1" applyAlignment="1">
      <alignment horizontal="center" vertical="top" wrapText="1"/>
    </xf>
    <xf numFmtId="0" fontId="2" fillId="9" borderId="1" xfId="0" applyFont="1" applyFill="1" applyBorder="1" applyAlignment="1">
      <alignment horizontal="center" vertical="top" wrapText="1"/>
    </xf>
    <xf numFmtId="0" fontId="7" fillId="9" borderId="1" xfId="0" applyFont="1" applyFill="1" applyBorder="1" applyAlignment="1">
      <alignment horizontal="center" vertical="top" wrapText="1"/>
    </xf>
    <xf numFmtId="0" fontId="18" fillId="7" borderId="1" xfId="0" applyFont="1" applyFill="1" applyBorder="1" applyAlignment="1">
      <alignment horizontal="center" vertical="top"/>
    </xf>
    <xf numFmtId="164" fontId="21" fillId="7" borderId="1" xfId="0" applyNumberFormat="1" applyFont="1" applyFill="1" applyBorder="1" applyAlignment="1">
      <alignment horizontal="center" vertical="top" wrapText="1"/>
    </xf>
    <xf numFmtId="164" fontId="18" fillId="7" borderId="1" xfId="0" applyNumberFormat="1" applyFont="1" applyFill="1" applyBorder="1" applyAlignment="1">
      <alignment horizontal="center" vertical="top" wrapText="1"/>
    </xf>
    <xf numFmtId="0" fontId="18" fillId="0" borderId="1" xfId="0" applyFont="1" applyBorder="1" applyAlignment="1">
      <alignment horizontal="center" vertical="top"/>
    </xf>
    <xf numFmtId="164" fontId="18" fillId="0" borderId="1" xfId="0" applyNumberFormat="1" applyFont="1" applyBorder="1" applyAlignment="1">
      <alignment horizontal="center" vertical="top" wrapText="1"/>
    </xf>
    <xf numFmtId="164" fontId="18" fillId="0" borderId="1" xfId="0" applyNumberFormat="1" applyFont="1" applyFill="1" applyBorder="1" applyAlignment="1">
      <alignment horizontal="center" vertical="top" wrapText="1"/>
    </xf>
    <xf numFmtId="0" fontId="2" fillId="9"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9" borderId="0" xfId="0" applyFont="1" applyFill="1" applyAlignment="1">
      <alignment horizontal="center" vertical="top" wrapText="1"/>
    </xf>
    <xf numFmtId="0" fontId="2" fillId="6" borderId="2" xfId="0" applyFont="1" applyFill="1" applyBorder="1" applyAlignment="1">
      <alignment horizontal="center" vertical="top" wrapText="1"/>
    </xf>
    <xf numFmtId="0" fontId="2" fillId="6" borderId="2" xfId="0" applyFont="1" applyFill="1" applyBorder="1" applyAlignment="1">
      <alignment horizontal="center" vertical="center" wrapText="1"/>
    </xf>
    <xf numFmtId="0" fontId="2" fillId="6" borderId="1" xfId="0" applyFont="1" applyFill="1" applyBorder="1" applyAlignment="1">
      <alignment horizontal="left" vertical="top" wrapText="1"/>
    </xf>
    <xf numFmtId="0" fontId="3" fillId="5" borderId="1" xfId="0" applyFont="1" applyFill="1" applyBorder="1" applyAlignment="1">
      <alignment horizontal="center" vertical="top"/>
    </xf>
    <xf numFmtId="0" fontId="3" fillId="5" borderId="2" xfId="0" applyFont="1" applyFill="1" applyBorder="1" applyAlignment="1">
      <alignment horizontal="center" vertical="top"/>
    </xf>
    <xf numFmtId="0" fontId="3" fillId="5" borderId="1" xfId="0" applyFont="1" applyFill="1" applyBorder="1" applyAlignment="1">
      <alignment horizontal="center" vertical="top" wrapText="1"/>
    </xf>
    <xf numFmtId="0" fontId="3" fillId="5" borderId="2" xfId="0" applyFont="1" applyFill="1" applyBorder="1" applyAlignment="1">
      <alignment horizontal="center" vertical="top"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1" fillId="0" borderId="1" xfId="0" applyFont="1" applyBorder="1" applyAlignment="1">
      <alignment horizontal="center" vertical="center" wrapText="1"/>
    </xf>
    <xf numFmtId="16" fontId="12" fillId="0" borderId="1" xfId="0" applyNumberFormat="1" applyFont="1" applyBorder="1" applyAlignment="1">
      <alignment horizontal="center" vertical="center" wrapText="1"/>
    </xf>
    <xf numFmtId="16" fontId="12" fillId="0" borderId="1" xfId="0" applyNumberFormat="1" applyFont="1" applyBorder="1" applyAlignment="1">
      <alignment horizontal="left" vertical="center" wrapText="1"/>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45" fillId="0" borderId="1" xfId="0" applyFont="1" applyBorder="1" applyAlignment="1">
      <alignment horizontal="left" vertical="center" wrapText="1"/>
    </xf>
    <xf numFmtId="0" fontId="18" fillId="0" borderId="1" xfId="0" applyFont="1" applyBorder="1" applyAlignment="1">
      <alignment horizontal="center" vertical="center" wrapText="1"/>
    </xf>
    <xf numFmtId="0" fontId="21" fillId="5" borderId="14" xfId="0" applyFont="1" applyFill="1" applyBorder="1" applyAlignment="1">
      <alignment horizontal="center" vertical="top" wrapText="1"/>
    </xf>
    <xf numFmtId="0" fontId="21" fillId="5" borderId="2" xfId="0" applyFont="1" applyFill="1" applyBorder="1" applyAlignment="1">
      <alignment horizontal="center" vertical="top" wrapText="1"/>
    </xf>
    <xf numFmtId="49" fontId="18" fillId="6" borderId="2" xfId="0" applyNumberFormat="1" applyFont="1" applyFill="1" applyBorder="1" applyAlignment="1">
      <alignment horizontal="center" vertical="top" wrapText="1"/>
    </xf>
    <xf numFmtId="0" fontId="18" fillId="6" borderId="2" xfId="0" applyFont="1" applyFill="1" applyBorder="1" applyAlignment="1">
      <alignment horizontal="center" vertical="top" wrapText="1"/>
    </xf>
    <xf numFmtId="0" fontId="18" fillId="0" borderId="0" xfId="0" applyFont="1" applyAlignment="1">
      <alignment horizontal="left" vertical="top" wrapText="1"/>
    </xf>
    <xf numFmtId="0" fontId="11" fillId="0" borderId="1" xfId="0" applyFont="1" applyBorder="1" applyAlignment="1">
      <alignment vertical="center" wrapText="1"/>
    </xf>
    <xf numFmtId="164" fontId="22" fillId="5" borderId="1" xfId="0" applyNumberFormat="1" applyFont="1" applyFill="1" applyBorder="1" applyAlignment="1">
      <alignment horizontal="center" vertical="top"/>
    </xf>
    <xf numFmtId="164" fontId="22" fillId="5" borderId="4" xfId="0" applyNumberFormat="1" applyFont="1" applyFill="1" applyBorder="1" applyAlignment="1">
      <alignment horizontal="center" vertical="top"/>
    </xf>
    <xf numFmtId="164" fontId="2" fillId="2" borderId="1" xfId="0" applyNumberFormat="1" applyFont="1" applyFill="1" applyBorder="1" applyAlignment="1">
      <alignment horizontal="center" vertical="top" wrapText="1"/>
    </xf>
    <xf numFmtId="164" fontId="22" fillId="7" borderId="1" xfId="0" applyNumberFormat="1" applyFont="1" applyFill="1" applyBorder="1" applyAlignment="1">
      <alignment horizontal="center" vertical="top"/>
    </xf>
    <xf numFmtId="164" fontId="22" fillId="7" borderId="0" xfId="0" applyNumberFormat="1" applyFont="1" applyFill="1" applyAlignment="1">
      <alignment horizontal="center" vertical="top"/>
    </xf>
    <xf numFmtId="164" fontId="34" fillId="0" borderId="1" xfId="0" applyNumberFormat="1" applyFont="1" applyBorder="1" applyAlignment="1">
      <alignment horizontal="center" vertical="top"/>
    </xf>
    <xf numFmtId="164" fontId="34" fillId="0" borderId="0" xfId="0" applyNumberFormat="1" applyFont="1" applyFill="1" applyAlignment="1">
      <alignment horizontal="center" vertical="top"/>
    </xf>
    <xf numFmtId="0" fontId="4" fillId="6"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10" fontId="44" fillId="0" borderId="1" xfId="0" applyNumberFormat="1" applyFont="1" applyBorder="1" applyAlignment="1">
      <alignment horizontal="center" wrapText="1"/>
    </xf>
    <xf numFmtId="164" fontId="18" fillId="7" borderId="8" xfId="0" applyNumberFormat="1" applyFont="1" applyFill="1" applyBorder="1" applyAlignment="1">
      <alignment horizontal="center" vertical="top" wrapText="1"/>
    </xf>
    <xf numFmtId="164" fontId="18" fillId="7" borderId="12" xfId="0" applyNumberFormat="1" applyFont="1" applyFill="1" applyBorder="1" applyAlignment="1">
      <alignment horizontal="center" vertical="top" wrapText="1"/>
    </xf>
    <xf numFmtId="164" fontId="18" fillId="7" borderId="13" xfId="0" applyNumberFormat="1" applyFont="1" applyFill="1" applyBorder="1" applyAlignment="1">
      <alignment horizontal="center" vertical="top" wrapText="1"/>
    </xf>
    <xf numFmtId="49" fontId="18" fillId="6" borderId="3" xfId="0" applyNumberFormat="1" applyFont="1" applyFill="1" applyBorder="1" applyAlignment="1">
      <alignment horizontal="center" vertical="top" wrapText="1"/>
    </xf>
    <xf numFmtId="49" fontId="18" fillId="7" borderId="3" xfId="0" applyNumberFormat="1" applyFont="1" applyFill="1" applyBorder="1" applyAlignment="1">
      <alignment horizontal="center" vertical="top" wrapText="1"/>
    </xf>
    <xf numFmtId="164" fontId="18" fillId="7" borderId="9" xfId="0" applyNumberFormat="1" applyFont="1" applyFill="1" applyBorder="1" applyAlignment="1">
      <alignment horizontal="center" vertical="top" wrapText="1"/>
    </xf>
    <xf numFmtId="164" fontId="18" fillId="7" borderId="14" xfId="0" applyNumberFormat="1" applyFont="1" applyFill="1" applyBorder="1" applyAlignment="1">
      <alignment horizontal="center" vertical="top" wrapText="1"/>
    </xf>
    <xf numFmtId="0" fontId="27" fillId="7" borderId="12" xfId="0" applyFont="1" applyFill="1" applyBorder="1" applyAlignment="1">
      <alignment horizontal="center" vertical="top" wrapText="1"/>
    </xf>
    <xf numFmtId="0" fontId="27" fillId="7" borderId="14" xfId="0" applyFont="1" applyFill="1" applyBorder="1" applyAlignment="1">
      <alignment horizontal="center" vertical="top" wrapText="1"/>
    </xf>
    <xf numFmtId="49" fontId="21" fillId="5" borderId="3" xfId="0" applyNumberFormat="1" applyFont="1" applyFill="1" applyBorder="1" applyAlignment="1">
      <alignment horizontal="center" vertical="top" wrapText="1"/>
    </xf>
    <xf numFmtId="164" fontId="18" fillId="6" borderId="8" xfId="0" applyNumberFormat="1" applyFont="1" applyFill="1" applyBorder="1" applyAlignment="1">
      <alignment horizontal="center" vertical="top" wrapText="1"/>
    </xf>
    <xf numFmtId="164" fontId="18" fillId="6" borderId="9" xfId="0" applyNumberFormat="1" applyFont="1" applyFill="1" applyBorder="1" applyAlignment="1">
      <alignment horizontal="center" vertical="top" wrapText="1"/>
    </xf>
    <xf numFmtId="164" fontId="18" fillId="6" borderId="12" xfId="0" applyNumberFormat="1" applyFont="1" applyFill="1" applyBorder="1" applyAlignment="1">
      <alignment horizontal="center" vertical="top" wrapText="1"/>
    </xf>
    <xf numFmtId="164" fontId="18" fillId="6" borderId="13" xfId="0" applyNumberFormat="1" applyFont="1" applyFill="1" applyBorder="1" applyAlignment="1">
      <alignment horizontal="center" vertical="top" wrapText="1"/>
    </xf>
    <xf numFmtId="164" fontId="18" fillId="6" borderId="14" xfId="0" applyNumberFormat="1" applyFont="1" applyFill="1" applyBorder="1" applyAlignment="1">
      <alignment horizontal="center" vertical="top" wrapText="1"/>
    </xf>
    <xf numFmtId="0" fontId="27" fillId="4" borderId="12" xfId="0" applyFont="1" applyFill="1" applyBorder="1" applyAlignment="1">
      <alignment horizontal="center" vertical="center" wrapText="1"/>
    </xf>
    <xf numFmtId="0" fontId="27" fillId="4" borderId="14" xfId="0" applyFont="1" applyFill="1" applyBorder="1" applyAlignment="1">
      <alignment horizontal="center" vertical="center" wrapText="1"/>
    </xf>
    <xf numFmtId="0" fontId="21" fillId="5" borderId="10" xfId="0" applyFont="1" applyFill="1" applyBorder="1" applyAlignment="1">
      <alignment horizontal="center" vertical="top" wrapText="1"/>
    </xf>
    <xf numFmtId="0" fontId="21" fillId="5" borderId="11" xfId="0" applyFont="1" applyFill="1" applyBorder="1" applyAlignment="1">
      <alignment horizontal="center" vertical="top" wrapText="1"/>
    </xf>
    <xf numFmtId="0" fontId="21" fillId="5" borderId="12" xfId="0" applyFont="1" applyFill="1" applyBorder="1" applyAlignment="1">
      <alignment horizontal="center" vertical="top" wrapText="1"/>
    </xf>
    <xf numFmtId="0" fontId="21" fillId="5" borderId="13" xfId="0" applyFont="1" applyFill="1" applyBorder="1" applyAlignment="1">
      <alignment horizontal="center" vertical="top" wrapText="1"/>
    </xf>
    <xf numFmtId="0" fontId="21" fillId="5" borderId="14" xfId="0" applyFont="1" applyFill="1" applyBorder="1" applyAlignment="1">
      <alignment horizontal="center" vertical="top"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0" fillId="3" borderId="10" xfId="0" applyFill="1" applyBorder="1" applyAlignment="1">
      <alignment horizontal="center" vertical="center" wrapText="1"/>
    </xf>
    <xf numFmtId="0" fontId="0" fillId="3" borderId="11" xfId="0" applyFill="1" applyBorder="1" applyAlignment="1">
      <alignment horizontal="center" vertical="center" wrapText="1"/>
    </xf>
    <xf numFmtId="0" fontId="2" fillId="9" borderId="5" xfId="0" applyFont="1" applyFill="1" applyBorder="1" applyAlignment="1">
      <alignment horizontal="center" vertical="top" wrapText="1"/>
    </xf>
    <xf numFmtId="0" fontId="18" fillId="7" borderId="8" xfId="0" applyFont="1" applyFill="1" applyBorder="1" applyAlignment="1">
      <alignment horizontal="center" vertical="top"/>
    </xf>
    <xf numFmtId="0" fontId="27" fillId="7" borderId="0" xfId="0" applyFont="1" applyFill="1" applyBorder="1" applyAlignment="1">
      <alignment horizontal="center" vertical="top" wrapText="1"/>
    </xf>
    <xf numFmtId="0" fontId="20" fillId="11" borderId="19" xfId="0" applyFont="1" applyFill="1" applyBorder="1" applyAlignment="1">
      <alignment vertical="top" wrapText="1"/>
    </xf>
    <xf numFmtId="9" fontId="21" fillId="7" borderId="4" xfId="4" applyFont="1" applyFill="1" applyBorder="1" applyAlignment="1">
      <alignment horizontal="center" vertical="top" wrapText="1"/>
    </xf>
    <xf numFmtId="0" fontId="18" fillId="6" borderId="8" xfId="0" applyFont="1" applyFill="1" applyBorder="1" applyAlignment="1">
      <alignment horizontal="center" vertical="top"/>
    </xf>
    <xf numFmtId="0" fontId="27" fillId="4" borderId="0" xfId="0" applyFont="1" applyFill="1" applyBorder="1" applyAlignment="1">
      <alignment horizontal="center" vertical="center" wrapText="1"/>
    </xf>
    <xf numFmtId="9" fontId="21" fillId="6" borderId="4" xfId="4" applyFont="1" applyFill="1" applyBorder="1" applyAlignment="1">
      <alignment horizontal="center" vertical="top" wrapText="1"/>
    </xf>
    <xf numFmtId="0" fontId="21" fillId="5" borderId="8" xfId="0" applyFont="1" applyFill="1" applyBorder="1" applyAlignment="1">
      <alignment horizontal="center" vertical="top"/>
    </xf>
    <xf numFmtId="164" fontId="18" fillId="5" borderId="8" xfId="0" applyNumberFormat="1" applyFont="1" applyFill="1" applyBorder="1" applyAlignment="1">
      <alignment horizontal="center" vertical="top"/>
    </xf>
    <xf numFmtId="164" fontId="18" fillId="5" borderId="9" xfId="0" applyNumberFormat="1" applyFont="1" applyFill="1" applyBorder="1" applyAlignment="1">
      <alignment horizontal="center" vertical="top"/>
    </xf>
    <xf numFmtId="0" fontId="0" fillId="0" borderId="0" xfId="0" applyBorder="1" applyAlignment="1">
      <alignment horizontal="center" vertical="center" wrapText="1"/>
    </xf>
    <xf numFmtId="164" fontId="18" fillId="5" borderId="4" xfId="0" applyNumberFormat="1" applyFont="1" applyFill="1" applyBorder="1" applyAlignment="1">
      <alignment horizontal="center" vertical="top"/>
    </xf>
    <xf numFmtId="0" fontId="21" fillId="5" borderId="0" xfId="0" applyFont="1" applyFill="1" applyBorder="1" applyAlignment="1">
      <alignment horizontal="center" vertical="top" wrapText="1"/>
    </xf>
    <xf numFmtId="0" fontId="0" fillId="3" borderId="0" xfId="0" applyFill="1" applyBorder="1" applyAlignment="1">
      <alignment horizontal="center" vertical="center" wrapText="1"/>
    </xf>
    <xf numFmtId="0" fontId="20" fillId="12" borderId="19" xfId="0" applyFont="1" applyFill="1" applyBorder="1" applyAlignment="1">
      <alignment vertical="top" wrapText="1"/>
    </xf>
    <xf numFmtId="9" fontId="21" fillId="5" borderId="4" xfId="4" applyFont="1" applyFill="1" applyBorder="1" applyAlignment="1">
      <alignment horizontal="center" vertical="top" wrapText="1"/>
    </xf>
    <xf numFmtId="9" fontId="21" fillId="5" borderId="14" xfId="4" applyFont="1" applyFill="1" applyBorder="1" applyAlignment="1">
      <alignment horizontal="center" vertical="top" wrapText="1"/>
    </xf>
    <xf numFmtId="10" fontId="21" fillId="6" borderId="1" xfId="0" applyNumberFormat="1" applyFont="1" applyFill="1" applyBorder="1" applyAlignment="1">
      <alignment horizontal="center" vertical="top" wrapText="1"/>
    </xf>
    <xf numFmtId="10" fontId="21" fillId="7" borderId="1" xfId="0" applyNumberFormat="1" applyFont="1" applyFill="1" applyBorder="1" applyAlignment="1">
      <alignment horizontal="center" vertical="top" wrapText="1"/>
    </xf>
    <xf numFmtId="10" fontId="21" fillId="5" borderId="1" xfId="0" applyNumberFormat="1" applyFont="1" applyFill="1" applyBorder="1" applyAlignment="1">
      <alignment horizontal="center" vertical="top" wrapText="1"/>
    </xf>
    <xf numFmtId="0" fontId="12" fillId="2" borderId="1" xfId="0" applyFont="1" applyFill="1" applyBorder="1" applyAlignment="1">
      <alignment horizontal="center" wrapText="1"/>
    </xf>
    <xf numFmtId="0" fontId="12" fillId="2" borderId="1" xfId="0" applyFont="1" applyFill="1" applyBorder="1" applyAlignment="1">
      <alignment wrapText="1"/>
    </xf>
    <xf numFmtId="0" fontId="9" fillId="2" borderId="1" xfId="0" applyFont="1" applyFill="1" applyBorder="1" applyAlignment="1">
      <alignment wrapText="1"/>
    </xf>
    <xf numFmtId="9" fontId="12" fillId="2" borderId="1" xfId="0" applyNumberFormat="1" applyFont="1" applyFill="1" applyBorder="1" applyAlignment="1">
      <alignment wrapText="1"/>
    </xf>
    <xf numFmtId="0" fontId="12" fillId="2" borderId="1" xfId="0" applyFont="1" applyFill="1" applyBorder="1" applyAlignment="1">
      <alignment horizontal="center" vertical="center" wrapText="1"/>
    </xf>
    <xf numFmtId="0" fontId="0" fillId="2" borderId="1" xfId="0" applyFill="1" applyBorder="1"/>
    <xf numFmtId="0" fontId="0" fillId="2" borderId="1" xfId="0" applyFont="1" applyFill="1" applyBorder="1"/>
    <xf numFmtId="9" fontId="44" fillId="2" borderId="1" xfId="0" applyNumberFormat="1" applyFont="1" applyFill="1" applyBorder="1" applyAlignment="1">
      <alignment horizontal="center" wrapText="1"/>
    </xf>
    <xf numFmtId="16" fontId="12" fillId="2" borderId="1" xfId="0" applyNumberFormat="1" applyFont="1" applyFill="1" applyBorder="1" applyAlignment="1">
      <alignment horizontal="center" wrapText="1"/>
    </xf>
    <xf numFmtId="9" fontId="12" fillId="2" borderId="1" xfId="0" applyNumberFormat="1" applyFont="1" applyFill="1" applyBorder="1" applyAlignment="1">
      <alignment horizontal="right" wrapText="1"/>
    </xf>
    <xf numFmtId="9" fontId="9" fillId="2" borderId="1" xfId="0" applyNumberFormat="1" applyFont="1" applyFill="1" applyBorder="1" applyAlignment="1">
      <alignment wrapText="1"/>
    </xf>
    <xf numFmtId="165" fontId="11" fillId="2" borderId="1" xfId="0" applyNumberFormat="1" applyFont="1" applyFill="1" applyBorder="1" applyAlignment="1">
      <alignment horizontal="center" vertical="center" wrapText="1"/>
    </xf>
    <xf numFmtId="9" fontId="11" fillId="2" borderId="1" xfId="0" applyNumberFormat="1" applyFont="1" applyFill="1" applyBorder="1" applyAlignment="1">
      <alignment horizontal="center" vertical="center" wrapText="1"/>
    </xf>
    <xf numFmtId="9" fontId="11" fillId="2" borderId="1" xfId="4" applyFont="1" applyFill="1" applyBorder="1" applyAlignment="1">
      <alignment horizontal="center" vertical="center" wrapText="1"/>
    </xf>
    <xf numFmtId="164" fontId="12" fillId="2" borderId="4" xfId="0" applyNumberFormat="1" applyFont="1" applyFill="1" applyBorder="1" applyAlignment="1">
      <alignment horizontal="center" vertical="center" wrapText="1"/>
    </xf>
    <xf numFmtId="49" fontId="8" fillId="0" borderId="0" xfId="0" applyNumberFormat="1" applyFont="1" applyAlignment="1">
      <alignment horizontal="center" vertical="top" wrapText="1"/>
    </xf>
    <xf numFmtId="49" fontId="19" fillId="0" borderId="0" xfId="0" applyNumberFormat="1" applyFont="1" applyAlignment="1">
      <alignment horizontal="center" vertical="top" wrapText="1"/>
    </xf>
    <xf numFmtId="49" fontId="19" fillId="0" borderId="0" xfId="0" applyNumberFormat="1" applyFont="1" applyAlignment="1">
      <alignment horizontal="center" vertical="top"/>
    </xf>
    <xf numFmtId="49" fontId="18" fillId="0" borderId="2" xfId="0" applyNumberFormat="1" applyFont="1" applyBorder="1" applyAlignment="1">
      <alignment horizontal="center" vertical="center" wrapText="1"/>
    </xf>
    <xf numFmtId="49" fontId="18" fillId="0" borderId="4" xfId="0" applyNumberFormat="1" applyFont="1" applyBorder="1" applyAlignment="1">
      <alignment horizontal="center" vertical="center" wrapText="1"/>
    </xf>
    <xf numFmtId="0" fontId="18" fillId="0" borderId="2"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 xfId="0" applyFont="1" applyBorder="1" applyAlignment="1">
      <alignment horizontal="center" vertical="center" wrapText="1"/>
    </xf>
    <xf numFmtId="0" fontId="0" fillId="0" borderId="4" xfId="0" applyBorder="1" applyAlignment="1">
      <alignment horizontal="center" vertical="center" wrapText="1"/>
    </xf>
    <xf numFmtId="49" fontId="21" fillId="5" borderId="2" xfId="0" applyNumberFormat="1" applyFont="1" applyFill="1" applyBorder="1" applyAlignment="1">
      <alignment horizontal="center" vertical="top" wrapText="1"/>
    </xf>
    <xf numFmtId="49" fontId="21" fillId="5" borderId="3" xfId="0" applyNumberFormat="1" applyFont="1" applyFill="1" applyBorder="1" applyAlignment="1">
      <alignment horizontal="center" vertical="top" wrapText="1"/>
    </xf>
    <xf numFmtId="49" fontId="21" fillId="5" borderId="4" xfId="0" applyNumberFormat="1" applyFont="1" applyFill="1" applyBorder="1" applyAlignment="1">
      <alignment horizontal="center" vertical="top" wrapText="1"/>
    </xf>
    <xf numFmtId="0" fontId="21" fillId="5" borderId="7" xfId="0" applyFont="1" applyFill="1" applyBorder="1" applyAlignment="1">
      <alignment horizontal="center" vertical="top" wrapText="1"/>
    </xf>
    <xf numFmtId="0" fontId="21" fillId="5" borderId="8" xfId="0" applyFont="1" applyFill="1" applyBorder="1" applyAlignment="1">
      <alignment horizontal="center" vertical="top" wrapText="1"/>
    </xf>
    <xf numFmtId="0" fontId="21" fillId="5" borderId="9" xfId="0" applyFont="1" applyFill="1" applyBorder="1" applyAlignment="1">
      <alignment horizontal="center" vertical="top" wrapText="1"/>
    </xf>
    <xf numFmtId="0" fontId="21" fillId="5" borderId="10" xfId="0" applyFont="1" applyFill="1" applyBorder="1" applyAlignment="1">
      <alignment horizontal="center" vertical="top" wrapText="1"/>
    </xf>
    <xf numFmtId="0" fontId="21" fillId="5" borderId="0" xfId="0" applyFont="1" applyFill="1" applyAlignment="1">
      <alignment horizontal="center" vertical="top" wrapText="1"/>
    </xf>
    <xf numFmtId="0" fontId="21" fillId="5" borderId="11" xfId="0" applyFont="1" applyFill="1" applyBorder="1" applyAlignment="1">
      <alignment horizontal="center" vertical="top" wrapText="1"/>
    </xf>
    <xf numFmtId="0" fontId="21" fillId="5" borderId="12" xfId="0" applyFont="1" applyFill="1" applyBorder="1" applyAlignment="1">
      <alignment horizontal="center" vertical="top" wrapText="1"/>
    </xf>
    <xf numFmtId="0" fontId="21" fillId="5" borderId="13" xfId="0" applyFont="1" applyFill="1" applyBorder="1" applyAlignment="1">
      <alignment horizontal="center" vertical="top" wrapText="1"/>
    </xf>
    <xf numFmtId="0" fontId="21" fillId="5" borderId="14" xfId="0" applyFont="1" applyFill="1" applyBorder="1" applyAlignment="1">
      <alignment horizontal="center" vertical="top" wrapText="1"/>
    </xf>
    <xf numFmtId="0" fontId="21" fillId="5" borderId="7" xfId="0" applyFont="1" applyFill="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18" fillId="13" borderId="2" xfId="0" applyFont="1" applyFill="1" applyBorder="1" applyAlignment="1">
      <alignment vertical="top" wrapText="1"/>
    </xf>
    <xf numFmtId="0" fontId="18" fillId="13" borderId="4" xfId="0" applyFont="1" applyFill="1" applyBorder="1" applyAlignment="1">
      <alignment vertical="top" wrapText="1"/>
    </xf>
    <xf numFmtId="0" fontId="21" fillId="5" borderId="2" xfId="0" applyFont="1" applyFill="1" applyBorder="1" applyAlignment="1">
      <alignment horizontal="center" vertical="top" wrapText="1"/>
    </xf>
    <xf numFmtId="0" fontId="21" fillId="5" borderId="4" xfId="0" applyFont="1" applyFill="1" applyBorder="1" applyAlignment="1">
      <alignment horizontal="center" vertical="top" wrapText="1"/>
    </xf>
    <xf numFmtId="0" fontId="2" fillId="0" borderId="2" xfId="0" applyFont="1" applyBorder="1" applyAlignment="1">
      <alignment horizontal="center" vertical="center" wrapText="1"/>
    </xf>
    <xf numFmtId="0" fontId="0" fillId="3" borderId="8" xfId="0" applyFill="1" applyBorder="1" applyAlignment="1">
      <alignment horizontal="center" vertical="center" wrapText="1"/>
    </xf>
    <xf numFmtId="0" fontId="0" fillId="3" borderId="9"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0" xfId="0" applyFill="1" applyAlignment="1">
      <alignment horizontal="center" vertical="center" wrapText="1"/>
    </xf>
    <xf numFmtId="0" fontId="0" fillId="3" borderId="11"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14" xfId="0" applyFill="1" applyBorder="1" applyAlignment="1">
      <alignment horizontal="center" vertical="center" wrapText="1"/>
    </xf>
    <xf numFmtId="0" fontId="18" fillId="13" borderId="20" xfId="0" applyFont="1" applyFill="1" applyBorder="1" applyAlignment="1">
      <alignment vertical="top" wrapText="1"/>
    </xf>
    <xf numFmtId="164" fontId="21" fillId="5" borderId="2" xfId="0" applyNumberFormat="1" applyFont="1" applyFill="1" applyBorder="1" applyAlignment="1">
      <alignment horizontal="center" vertical="top" wrapText="1"/>
    </xf>
    <xf numFmtId="0" fontId="0" fillId="5" borderId="3" xfId="0" applyFill="1" applyBorder="1" applyAlignment="1">
      <alignment vertical="top" wrapText="1"/>
    </xf>
    <xf numFmtId="0" fontId="0" fillId="5" borderId="4" xfId="0" applyFill="1" applyBorder="1" applyAlignment="1">
      <alignment vertical="top" wrapText="1"/>
    </xf>
    <xf numFmtId="0" fontId="18" fillId="5" borderId="7" xfId="0" applyFont="1" applyFill="1" applyBorder="1" applyAlignment="1">
      <alignment horizontal="left" vertical="center" wrapText="1"/>
    </xf>
    <xf numFmtId="0" fontId="18" fillId="5" borderId="8" xfId="0" applyFont="1" applyFill="1" applyBorder="1" applyAlignment="1">
      <alignment horizontal="left" vertical="center" wrapText="1"/>
    </xf>
    <xf numFmtId="0" fontId="18" fillId="5" borderId="9" xfId="0" applyFont="1" applyFill="1" applyBorder="1" applyAlignment="1">
      <alignment horizontal="left" vertical="center" wrapText="1"/>
    </xf>
    <xf numFmtId="0" fontId="18" fillId="5" borderId="10" xfId="0" applyFont="1" applyFill="1" applyBorder="1" applyAlignment="1">
      <alignment horizontal="left" vertical="center" wrapText="1"/>
    </xf>
    <xf numFmtId="0" fontId="18" fillId="5" borderId="0" xfId="0" applyFont="1" applyFill="1" applyAlignment="1">
      <alignment horizontal="left" vertical="center" wrapText="1"/>
    </xf>
    <xf numFmtId="0" fontId="18" fillId="5" borderId="11" xfId="0" applyFont="1" applyFill="1" applyBorder="1" applyAlignment="1">
      <alignment horizontal="left" vertical="center" wrapText="1"/>
    </xf>
    <xf numFmtId="0" fontId="0" fillId="5" borderId="10" xfId="0" applyFill="1" applyBorder="1" applyAlignment="1">
      <alignment horizontal="left" vertical="center" wrapText="1"/>
    </xf>
    <xf numFmtId="0" fontId="0" fillId="5" borderId="0" xfId="0" applyFill="1" applyAlignment="1">
      <alignment horizontal="left" vertical="center" wrapText="1"/>
    </xf>
    <xf numFmtId="0" fontId="0" fillId="5" borderId="11" xfId="0" applyFill="1" applyBorder="1" applyAlignment="1">
      <alignment horizontal="left" vertical="center" wrapText="1"/>
    </xf>
    <xf numFmtId="0" fontId="0" fillId="5" borderId="12" xfId="0" applyFill="1" applyBorder="1" applyAlignment="1">
      <alignment horizontal="left" vertical="center" wrapText="1"/>
    </xf>
    <xf numFmtId="0" fontId="0" fillId="5" borderId="13" xfId="0" applyFill="1" applyBorder="1" applyAlignment="1">
      <alignment horizontal="left" vertical="center" wrapText="1"/>
    </xf>
    <xf numFmtId="0" fontId="0" fillId="5" borderId="14" xfId="0" applyFill="1" applyBorder="1" applyAlignment="1">
      <alignment horizontal="left" vertical="center" wrapText="1"/>
    </xf>
    <xf numFmtId="0" fontId="2" fillId="5" borderId="2" xfId="0" applyFont="1" applyFill="1" applyBorder="1" applyAlignment="1">
      <alignment horizontal="center" vertical="top" wrapText="1"/>
    </xf>
    <xf numFmtId="0" fontId="18" fillId="5" borderId="3" xfId="0" applyFont="1" applyFill="1" applyBorder="1" applyAlignment="1">
      <alignment horizontal="center" vertical="top" wrapText="1"/>
    </xf>
    <xf numFmtId="0" fontId="18" fillId="0" borderId="5" xfId="0" applyFont="1"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49" fontId="18" fillId="6" borderId="2" xfId="0" applyNumberFormat="1" applyFont="1" applyFill="1" applyBorder="1" applyAlignment="1">
      <alignment horizontal="center" vertical="top" wrapText="1"/>
    </xf>
    <xf numFmtId="49" fontId="18" fillId="6" borderId="3" xfId="0" applyNumberFormat="1" applyFont="1" applyFill="1" applyBorder="1" applyAlignment="1">
      <alignment horizontal="center" vertical="top" wrapText="1"/>
    </xf>
    <xf numFmtId="164" fontId="18" fillId="6" borderId="7" xfId="0" applyNumberFormat="1" applyFont="1" applyFill="1" applyBorder="1" applyAlignment="1">
      <alignment horizontal="center" vertical="top" wrapText="1"/>
    </xf>
    <xf numFmtId="164" fontId="18" fillId="6" borderId="8" xfId="0" applyNumberFormat="1" applyFont="1" applyFill="1" applyBorder="1" applyAlignment="1">
      <alignment horizontal="center" vertical="top" wrapText="1"/>
    </xf>
    <xf numFmtId="164" fontId="18" fillId="6" borderId="9" xfId="0" applyNumberFormat="1" applyFont="1" applyFill="1" applyBorder="1" applyAlignment="1">
      <alignment horizontal="center" vertical="top" wrapText="1"/>
    </xf>
    <xf numFmtId="164" fontId="18" fillId="6" borderId="10" xfId="0" applyNumberFormat="1" applyFont="1" applyFill="1" applyBorder="1" applyAlignment="1">
      <alignment horizontal="center" vertical="top" wrapText="1"/>
    </xf>
    <xf numFmtId="164" fontId="18" fillId="6" borderId="0" xfId="0" applyNumberFormat="1" applyFont="1" applyFill="1" applyAlignment="1">
      <alignment horizontal="center" vertical="top" wrapText="1"/>
    </xf>
    <xf numFmtId="164" fontId="18" fillId="6" borderId="11" xfId="0" applyNumberFormat="1" applyFont="1" applyFill="1" applyBorder="1" applyAlignment="1">
      <alignment horizontal="center" vertical="top" wrapText="1"/>
    </xf>
    <xf numFmtId="164" fontId="18" fillId="6" borderId="12" xfId="0" applyNumberFormat="1" applyFont="1" applyFill="1" applyBorder="1" applyAlignment="1">
      <alignment horizontal="center" vertical="top" wrapText="1"/>
    </xf>
    <xf numFmtId="164" fontId="18" fillId="6" borderId="13" xfId="0" applyNumberFormat="1" applyFont="1" applyFill="1" applyBorder="1" applyAlignment="1">
      <alignment horizontal="center" vertical="top" wrapText="1"/>
    </xf>
    <xf numFmtId="164" fontId="18" fillId="6" borderId="14" xfId="0" applyNumberFormat="1" applyFont="1" applyFill="1" applyBorder="1" applyAlignment="1">
      <alignment horizontal="center" vertical="top" wrapText="1"/>
    </xf>
    <xf numFmtId="0" fontId="26" fillId="4" borderId="7" xfId="0" applyFont="1" applyFill="1" applyBorder="1" applyAlignment="1">
      <alignment horizontal="center" vertical="center" wrapText="1"/>
    </xf>
    <xf numFmtId="0" fontId="27" fillId="4" borderId="8" xfId="0" applyFont="1" applyFill="1" applyBorder="1" applyAlignment="1">
      <alignment horizontal="center" vertical="center" wrapText="1"/>
    </xf>
    <xf numFmtId="0" fontId="27" fillId="4" borderId="9" xfId="0" applyFont="1" applyFill="1" applyBorder="1" applyAlignment="1">
      <alignment horizontal="center" vertical="center" wrapText="1"/>
    </xf>
    <xf numFmtId="0" fontId="27" fillId="4" borderId="10" xfId="0" applyFont="1" applyFill="1" applyBorder="1" applyAlignment="1">
      <alignment horizontal="center" vertical="center" wrapText="1"/>
    </xf>
    <xf numFmtId="0" fontId="27" fillId="4" borderId="0" xfId="0" applyFont="1" applyFill="1" applyAlignment="1">
      <alignment horizontal="center" vertical="center" wrapText="1"/>
    </xf>
    <xf numFmtId="0" fontId="27" fillId="4" borderId="11" xfId="0" applyFont="1" applyFill="1" applyBorder="1" applyAlignment="1">
      <alignment horizontal="center" vertical="center" wrapText="1"/>
    </xf>
    <xf numFmtId="0" fontId="27" fillId="4" borderId="12" xfId="0" applyFont="1" applyFill="1" applyBorder="1" applyAlignment="1">
      <alignment horizontal="center" vertical="center" wrapText="1"/>
    </xf>
    <xf numFmtId="0" fontId="27" fillId="4" borderId="13" xfId="0" applyFont="1" applyFill="1" applyBorder="1" applyAlignment="1">
      <alignment horizontal="center" vertical="center" wrapText="1"/>
    </xf>
    <xf numFmtId="0" fontId="27" fillId="4" borderId="14" xfId="0" applyFont="1" applyFill="1" applyBorder="1" applyAlignment="1">
      <alignment horizontal="center" vertical="center" wrapText="1"/>
    </xf>
    <xf numFmtId="0" fontId="18" fillId="7" borderId="2" xfId="0" applyFont="1" applyFill="1" applyBorder="1" applyAlignment="1">
      <alignment vertical="top" wrapText="1"/>
    </xf>
    <xf numFmtId="0" fontId="18" fillId="7" borderId="4" xfId="0" applyFont="1" applyFill="1" applyBorder="1" applyAlignment="1">
      <alignment vertical="top" wrapText="1"/>
    </xf>
    <xf numFmtId="164" fontId="21" fillId="6" borderId="2" xfId="0" applyNumberFormat="1" applyFont="1" applyFill="1" applyBorder="1" applyAlignment="1">
      <alignment horizontal="center" vertical="top" wrapText="1"/>
    </xf>
    <xf numFmtId="164" fontId="21" fillId="6" borderId="4" xfId="0" applyNumberFormat="1" applyFont="1" applyFill="1" applyBorder="1" applyAlignment="1">
      <alignment horizontal="center" vertical="top" wrapText="1"/>
    </xf>
    <xf numFmtId="49" fontId="18" fillId="7" borderId="2" xfId="0" applyNumberFormat="1" applyFont="1" applyFill="1" applyBorder="1" applyAlignment="1">
      <alignment horizontal="center" vertical="top" wrapText="1"/>
    </xf>
    <xf numFmtId="49" fontId="18" fillId="7" borderId="3" xfId="0" applyNumberFormat="1" applyFont="1" applyFill="1" applyBorder="1" applyAlignment="1">
      <alignment horizontal="center" vertical="top" wrapText="1"/>
    </xf>
    <xf numFmtId="0" fontId="18" fillId="7" borderId="7" xfId="0" applyFont="1" applyFill="1" applyBorder="1" applyAlignment="1">
      <alignment horizontal="left" vertical="top" wrapText="1"/>
    </xf>
    <xf numFmtId="0" fontId="18" fillId="7" borderId="8" xfId="0" applyFont="1" applyFill="1" applyBorder="1" applyAlignment="1">
      <alignment horizontal="left" vertical="top" wrapText="1"/>
    </xf>
    <xf numFmtId="0" fontId="18" fillId="7" borderId="9" xfId="0" applyFont="1" applyFill="1" applyBorder="1" applyAlignment="1">
      <alignment horizontal="left" vertical="top" wrapText="1"/>
    </xf>
    <xf numFmtId="0" fontId="18" fillId="7" borderId="10" xfId="0" applyFont="1" applyFill="1" applyBorder="1" applyAlignment="1">
      <alignment horizontal="left" vertical="top" wrapText="1"/>
    </xf>
    <xf numFmtId="0" fontId="18" fillId="7" borderId="0" xfId="0" applyFont="1" applyFill="1" applyAlignment="1">
      <alignment horizontal="left" vertical="top" wrapText="1"/>
    </xf>
    <xf numFmtId="0" fontId="18" fillId="7" borderId="11" xfId="0" applyFont="1" applyFill="1" applyBorder="1" applyAlignment="1">
      <alignment horizontal="left" vertical="top" wrapText="1"/>
    </xf>
    <xf numFmtId="0" fontId="2" fillId="7" borderId="2" xfId="0" applyFont="1" applyFill="1" applyBorder="1" applyAlignment="1">
      <alignment horizontal="center" vertical="center" wrapText="1"/>
    </xf>
    <xf numFmtId="0" fontId="18" fillId="7" borderId="3" xfId="0" applyFont="1" applyFill="1" applyBorder="1" applyAlignment="1">
      <alignment horizontal="center" vertical="center" wrapText="1"/>
    </xf>
    <xf numFmtId="0" fontId="18" fillId="7" borderId="4" xfId="0" applyFont="1" applyFill="1" applyBorder="1" applyAlignment="1">
      <alignment horizontal="center" vertical="center" wrapText="1"/>
    </xf>
    <xf numFmtId="49" fontId="18" fillId="8" borderId="2" xfId="0" applyNumberFormat="1" applyFont="1" applyFill="1" applyBorder="1" applyAlignment="1">
      <alignment horizontal="center" vertical="top" wrapText="1"/>
    </xf>
    <xf numFmtId="49" fontId="18" fillId="8" borderId="3" xfId="0" applyNumberFormat="1" applyFont="1" applyFill="1" applyBorder="1" applyAlignment="1">
      <alignment horizontal="center" vertical="top" wrapText="1"/>
    </xf>
    <xf numFmtId="0" fontId="23" fillId="2" borderId="2" xfId="0" applyFont="1" applyFill="1" applyBorder="1" applyAlignment="1">
      <alignment horizontal="left" vertical="top" wrapText="1"/>
    </xf>
    <xf numFmtId="0" fontId="23" fillId="2" borderId="3" xfId="0" applyFont="1" applyFill="1" applyBorder="1" applyAlignment="1">
      <alignment horizontal="left" vertical="top" wrapText="1"/>
    </xf>
    <xf numFmtId="0" fontId="30" fillId="2" borderId="7" xfId="0" applyFont="1" applyFill="1" applyBorder="1" applyAlignment="1">
      <alignment horizontal="left" vertical="top" wrapText="1"/>
    </xf>
    <xf numFmtId="0" fontId="30" fillId="2" borderId="10" xfId="0" applyFont="1" applyFill="1" applyBorder="1" applyAlignment="1">
      <alignment horizontal="left" vertical="top" wrapText="1"/>
    </xf>
    <xf numFmtId="0" fontId="30" fillId="2" borderId="3" xfId="0" applyFont="1" applyFill="1" applyBorder="1" applyAlignment="1">
      <alignment horizontal="left" vertical="top" wrapText="1"/>
    </xf>
    <xf numFmtId="0" fontId="31" fillId="2" borderId="2" xfId="0" applyFont="1" applyFill="1" applyBorder="1" applyAlignment="1">
      <alignment horizontal="center" vertical="top" wrapText="1"/>
    </xf>
    <xf numFmtId="0" fontId="31" fillId="2" borderId="3" xfId="0" applyFont="1" applyFill="1" applyBorder="1" applyAlignment="1">
      <alignment horizontal="center" vertical="top" wrapText="1"/>
    </xf>
    <xf numFmtId="0" fontId="33" fillId="2" borderId="2" xfId="0" applyFont="1" applyFill="1" applyBorder="1" applyAlignment="1">
      <alignment horizontal="center" vertical="top" wrapText="1"/>
    </xf>
    <xf numFmtId="0" fontId="33" fillId="2" borderId="3" xfId="0" applyFont="1" applyFill="1" applyBorder="1" applyAlignment="1">
      <alignment horizontal="center" vertical="top" wrapText="1"/>
    </xf>
    <xf numFmtId="0" fontId="18" fillId="9" borderId="5" xfId="0" applyFont="1" applyFill="1" applyBorder="1" applyAlignment="1">
      <alignment horizontal="left" vertical="top" wrapText="1"/>
    </xf>
    <xf numFmtId="0" fontId="0" fillId="9" borderId="15" xfId="0" applyFill="1" applyBorder="1" applyAlignment="1">
      <alignment vertical="top" wrapText="1"/>
    </xf>
    <xf numFmtId="0" fontId="0" fillId="9" borderId="16" xfId="0" applyFill="1" applyBorder="1" applyAlignment="1">
      <alignment vertical="top" wrapText="1"/>
    </xf>
    <xf numFmtId="0" fontId="23" fillId="2" borderId="7" xfId="0" applyFont="1" applyFill="1" applyBorder="1" applyAlignment="1">
      <alignment horizontal="left" vertical="top" wrapText="1"/>
    </xf>
    <xf numFmtId="0" fontId="23" fillId="2" borderId="10" xfId="0" applyFont="1" applyFill="1" applyBorder="1" applyAlignment="1">
      <alignment horizontal="left" vertical="top" wrapText="1"/>
    </xf>
    <xf numFmtId="49" fontId="18" fillId="10" borderId="2" xfId="0" applyNumberFormat="1" applyFont="1" applyFill="1" applyBorder="1" applyAlignment="1">
      <alignment horizontal="center" vertical="top" wrapText="1"/>
    </xf>
    <xf numFmtId="49" fontId="18" fillId="10" borderId="3" xfId="0" applyNumberFormat="1" applyFont="1" applyFill="1" applyBorder="1" applyAlignment="1">
      <alignment horizontal="center" vertical="top" wrapText="1"/>
    </xf>
    <xf numFmtId="0" fontId="6" fillId="2" borderId="2"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33" fillId="2" borderId="4" xfId="0" applyFont="1" applyFill="1" applyBorder="1" applyAlignment="1">
      <alignment horizontal="center" vertical="center" wrapText="1"/>
    </xf>
    <xf numFmtId="0" fontId="0" fillId="0" borderId="15" xfId="0" applyBorder="1" applyAlignment="1">
      <alignment vertical="top" wrapText="1"/>
    </xf>
    <xf numFmtId="0" fontId="0" fillId="0" borderId="16" xfId="0" applyBorder="1" applyAlignment="1">
      <alignment vertical="top" wrapText="1"/>
    </xf>
    <xf numFmtId="0" fontId="18" fillId="6" borderId="7" xfId="0" applyFont="1" applyFill="1" applyBorder="1" applyAlignment="1">
      <alignment horizontal="left" vertical="top" wrapText="1"/>
    </xf>
    <xf numFmtId="0" fontId="18" fillId="6" borderId="8" xfId="0" applyFont="1" applyFill="1" applyBorder="1" applyAlignment="1">
      <alignment horizontal="left" vertical="top" wrapText="1"/>
    </xf>
    <xf numFmtId="0" fontId="18" fillId="6" borderId="9" xfId="0" applyFont="1" applyFill="1" applyBorder="1" applyAlignment="1">
      <alignment horizontal="left" vertical="top" wrapText="1"/>
    </xf>
    <xf numFmtId="0" fontId="0" fillId="2" borderId="3" xfId="0" applyFill="1" applyBorder="1" applyAlignment="1">
      <alignment horizontal="center" vertical="top" wrapText="1"/>
    </xf>
    <xf numFmtId="0" fontId="0" fillId="2" borderId="4" xfId="0" applyFill="1" applyBorder="1" applyAlignment="1">
      <alignment horizontal="center" vertical="top" wrapText="1"/>
    </xf>
    <xf numFmtId="0" fontId="4" fillId="2" borderId="7" xfId="0" applyFont="1" applyFill="1" applyBorder="1" applyAlignment="1">
      <alignment horizontal="left" vertical="top" wrapText="1"/>
    </xf>
    <xf numFmtId="0" fontId="6" fillId="2" borderId="2" xfId="0" applyFont="1" applyFill="1" applyBorder="1" applyAlignment="1">
      <alignment horizontal="center" vertical="top" wrapText="1"/>
    </xf>
    <xf numFmtId="0" fontId="18" fillId="2" borderId="2" xfId="0" applyFont="1" applyFill="1" applyBorder="1" applyAlignment="1">
      <alignment horizontal="center" vertical="top" wrapText="1"/>
    </xf>
    <xf numFmtId="0" fontId="18" fillId="2" borderId="3" xfId="0" applyFont="1" applyFill="1" applyBorder="1" applyAlignment="1">
      <alignment horizontal="center" vertical="top" wrapText="1"/>
    </xf>
    <xf numFmtId="0" fontId="18" fillId="2" borderId="4" xfId="0" applyFont="1" applyFill="1" applyBorder="1" applyAlignment="1">
      <alignment horizontal="center" vertical="top" wrapText="1"/>
    </xf>
    <xf numFmtId="0" fontId="18" fillId="9" borderId="2" xfId="0" applyFont="1" applyFill="1" applyBorder="1" applyAlignment="1">
      <alignment horizontal="left" vertical="center" wrapText="1"/>
    </xf>
    <xf numFmtId="0" fontId="18" fillId="9" borderId="4" xfId="0" applyFont="1" applyFill="1" applyBorder="1" applyAlignment="1">
      <alignment horizontal="left" vertical="center" wrapText="1"/>
    </xf>
    <xf numFmtId="0" fontId="4" fillId="2" borderId="2" xfId="0" applyFont="1" applyFill="1" applyBorder="1" applyAlignment="1">
      <alignment horizontal="left" vertical="top" wrapText="1"/>
    </xf>
    <xf numFmtId="0" fontId="2" fillId="9" borderId="2" xfId="0" applyFont="1" applyFill="1" applyBorder="1" applyAlignment="1">
      <alignment horizontal="center" vertical="center" wrapText="1"/>
    </xf>
    <xf numFmtId="0" fontId="32" fillId="2" borderId="2" xfId="0" applyFont="1" applyFill="1" applyBorder="1" applyAlignment="1">
      <alignment horizontal="center" vertical="top" wrapText="1"/>
    </xf>
    <xf numFmtId="0" fontId="6" fillId="0" borderId="2" xfId="0" applyFont="1" applyFill="1" applyBorder="1" applyAlignment="1">
      <alignment horizontal="center" vertical="top" wrapText="1"/>
    </xf>
    <xf numFmtId="0" fontId="33" fillId="0" borderId="3" xfId="0" applyFont="1" applyFill="1" applyBorder="1" applyAlignment="1">
      <alignment horizontal="center" vertical="top"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4" xfId="0" applyFont="1" applyFill="1" applyBorder="1" applyAlignment="1">
      <alignment horizontal="center" vertical="center" wrapText="1"/>
    </xf>
    <xf numFmtId="164" fontId="18" fillId="7" borderId="7" xfId="0" applyNumberFormat="1" applyFont="1" applyFill="1" applyBorder="1" applyAlignment="1">
      <alignment horizontal="center" vertical="top" wrapText="1"/>
    </xf>
    <xf numFmtId="164" fontId="18" fillId="7" borderId="8" xfId="0" applyNumberFormat="1" applyFont="1" applyFill="1" applyBorder="1" applyAlignment="1">
      <alignment horizontal="center" vertical="top" wrapText="1"/>
    </xf>
    <xf numFmtId="164" fontId="18" fillId="7" borderId="9" xfId="0" applyNumberFormat="1" applyFont="1" applyFill="1" applyBorder="1" applyAlignment="1">
      <alignment horizontal="center" vertical="top" wrapText="1"/>
    </xf>
    <xf numFmtId="164" fontId="18" fillId="7" borderId="10" xfId="0" applyNumberFormat="1" applyFont="1" applyFill="1" applyBorder="1" applyAlignment="1">
      <alignment horizontal="center" vertical="top" wrapText="1"/>
    </xf>
    <xf numFmtId="164" fontId="18" fillId="7" borderId="0" xfId="0" applyNumberFormat="1" applyFont="1" applyFill="1" applyAlignment="1">
      <alignment horizontal="center" vertical="top" wrapText="1"/>
    </xf>
    <xf numFmtId="164" fontId="18" fillId="7" borderId="11" xfId="0" applyNumberFormat="1" applyFont="1" applyFill="1" applyBorder="1" applyAlignment="1">
      <alignment horizontal="center" vertical="top" wrapText="1"/>
    </xf>
    <xf numFmtId="164" fontId="18" fillId="7" borderId="12" xfId="0" applyNumberFormat="1" applyFont="1" applyFill="1" applyBorder="1" applyAlignment="1">
      <alignment horizontal="center" vertical="top" wrapText="1"/>
    </xf>
    <xf numFmtId="164" fontId="18" fillId="7" borderId="13" xfId="0" applyNumberFormat="1" applyFont="1" applyFill="1" applyBorder="1" applyAlignment="1">
      <alignment horizontal="center" vertical="top" wrapText="1"/>
    </xf>
    <xf numFmtId="164" fontId="18" fillId="7" borderId="14" xfId="0" applyNumberFormat="1" applyFont="1" applyFill="1" applyBorder="1" applyAlignment="1">
      <alignment horizontal="center" vertical="top" wrapText="1"/>
    </xf>
    <xf numFmtId="0" fontId="4" fillId="7" borderId="7" xfId="0" applyFont="1" applyFill="1" applyBorder="1" applyAlignment="1">
      <alignment horizontal="center" vertical="top" wrapText="1"/>
    </xf>
    <xf numFmtId="0" fontId="27" fillId="7" borderId="8" xfId="0" applyFont="1" applyFill="1" applyBorder="1" applyAlignment="1">
      <alignment horizontal="center" vertical="top" wrapText="1"/>
    </xf>
    <xf numFmtId="0" fontId="27" fillId="7" borderId="9" xfId="0" applyFont="1" applyFill="1" applyBorder="1" applyAlignment="1">
      <alignment horizontal="center" vertical="top" wrapText="1"/>
    </xf>
    <xf numFmtId="0" fontId="27" fillId="7" borderId="10" xfId="0" applyFont="1" applyFill="1" applyBorder="1" applyAlignment="1">
      <alignment horizontal="center" vertical="top" wrapText="1"/>
    </xf>
    <xf numFmtId="0" fontId="27" fillId="7" borderId="0" xfId="0" applyFont="1" applyFill="1" applyAlignment="1">
      <alignment horizontal="center" vertical="top" wrapText="1"/>
    </xf>
    <xf numFmtId="0" fontId="27" fillId="7" borderId="11" xfId="0" applyFont="1" applyFill="1" applyBorder="1" applyAlignment="1">
      <alignment horizontal="center" vertical="top" wrapText="1"/>
    </xf>
    <xf numFmtId="0" fontId="27" fillId="7" borderId="12" xfId="0" applyFont="1" applyFill="1" applyBorder="1" applyAlignment="1">
      <alignment horizontal="center" vertical="top" wrapText="1"/>
    </xf>
    <xf numFmtId="0" fontId="27" fillId="7" borderId="13" xfId="0" applyFont="1" applyFill="1" applyBorder="1" applyAlignment="1">
      <alignment horizontal="center" vertical="top" wrapText="1"/>
    </xf>
    <xf numFmtId="0" fontId="27" fillId="7" borderId="14" xfId="0" applyFont="1" applyFill="1" applyBorder="1" applyAlignment="1">
      <alignment horizontal="center" vertical="top" wrapText="1"/>
    </xf>
    <xf numFmtId="164" fontId="21" fillId="7" borderId="2" xfId="0" applyNumberFormat="1" applyFont="1" applyFill="1" applyBorder="1" applyAlignment="1">
      <alignment horizontal="center" vertical="top" wrapText="1"/>
    </xf>
    <xf numFmtId="164" fontId="21" fillId="7" borderId="4" xfId="0" applyNumberFormat="1" applyFont="1" applyFill="1" applyBorder="1" applyAlignment="1">
      <alignment horizontal="center" vertical="top" wrapText="1"/>
    </xf>
    <xf numFmtId="0" fontId="2" fillId="2" borderId="2" xfId="0" applyFont="1" applyFill="1" applyBorder="1" applyAlignment="1">
      <alignment horizontal="center" vertical="center" wrapText="1"/>
    </xf>
    <xf numFmtId="0" fontId="18" fillId="7" borderId="2" xfId="0" applyFont="1" applyFill="1" applyBorder="1" applyAlignment="1">
      <alignment horizontal="left" vertical="top" wrapText="1"/>
    </xf>
    <xf numFmtId="0" fontId="18" fillId="7" borderId="3" xfId="0" applyFont="1" applyFill="1" applyBorder="1" applyAlignment="1">
      <alignment horizontal="left" vertical="top" wrapText="1"/>
    </xf>
    <xf numFmtId="164" fontId="23" fillId="7" borderId="7" xfId="0" applyNumberFormat="1" applyFont="1" applyFill="1" applyBorder="1" applyAlignment="1">
      <alignment horizontal="center" vertical="top" wrapText="1"/>
    </xf>
    <xf numFmtId="0" fontId="0" fillId="7" borderId="8" xfId="0" applyFill="1" applyBorder="1" applyAlignment="1">
      <alignment vertical="top" wrapText="1"/>
    </xf>
    <xf numFmtId="0" fontId="0" fillId="7" borderId="9" xfId="0" applyFill="1" applyBorder="1" applyAlignment="1">
      <alignment vertical="top" wrapText="1"/>
    </xf>
    <xf numFmtId="0" fontId="0" fillId="7" borderId="0" xfId="0" applyFill="1" applyAlignment="1">
      <alignment vertical="top" wrapText="1"/>
    </xf>
    <xf numFmtId="0" fontId="0" fillId="7" borderId="11" xfId="0" applyFill="1" applyBorder="1" applyAlignment="1">
      <alignment vertical="top" wrapText="1"/>
    </xf>
    <xf numFmtId="0" fontId="0" fillId="7" borderId="13" xfId="0" applyFill="1" applyBorder="1" applyAlignment="1">
      <alignment vertical="top" wrapText="1"/>
    </xf>
    <xf numFmtId="0" fontId="0" fillId="7" borderId="14" xfId="0" applyFill="1" applyBorder="1" applyAlignment="1">
      <alignment vertical="top" wrapText="1"/>
    </xf>
    <xf numFmtId="0" fontId="18" fillId="6" borderId="10" xfId="0" applyFont="1" applyFill="1" applyBorder="1" applyAlignment="1">
      <alignment horizontal="left" vertical="top" wrapText="1"/>
    </xf>
    <xf numFmtId="0" fontId="18" fillId="6" borderId="0" xfId="0" applyFont="1" applyFill="1" applyAlignment="1">
      <alignment horizontal="left" vertical="top" wrapText="1"/>
    </xf>
    <xf numFmtId="0" fontId="18" fillId="6" borderId="11" xfId="0" applyFont="1" applyFill="1" applyBorder="1" applyAlignment="1">
      <alignment horizontal="left" vertical="top" wrapText="1"/>
    </xf>
    <xf numFmtId="0" fontId="2" fillId="6" borderId="2" xfId="0" applyFont="1" applyFill="1" applyBorder="1" applyAlignment="1">
      <alignment horizontal="center" vertical="center" wrapText="1"/>
    </xf>
    <xf numFmtId="0" fontId="18" fillId="6" borderId="4" xfId="0" applyFont="1" applyFill="1" applyBorder="1" applyAlignment="1">
      <alignment horizontal="center" vertical="center" wrapText="1"/>
    </xf>
    <xf numFmtId="0" fontId="23" fillId="0" borderId="2" xfId="0" applyFont="1" applyBorder="1" applyAlignment="1">
      <alignment horizontal="left" vertical="top" wrapText="1"/>
    </xf>
    <xf numFmtId="0" fontId="23" fillId="0" borderId="3" xfId="0" applyFont="1" applyBorder="1" applyAlignment="1">
      <alignment horizontal="left" vertical="top" wrapText="1"/>
    </xf>
    <xf numFmtId="0" fontId="23" fillId="0" borderId="4" xfId="0" applyFont="1" applyBorder="1" applyAlignment="1">
      <alignment horizontal="left" vertical="top" wrapText="1"/>
    </xf>
    <xf numFmtId="0" fontId="31" fillId="0" borderId="2" xfId="0" applyFont="1" applyBorder="1" applyAlignment="1">
      <alignment horizontal="center" vertical="top" wrapText="1"/>
    </xf>
    <xf numFmtId="0" fontId="31" fillId="0" borderId="3" xfId="0" applyFont="1" applyBorder="1" applyAlignment="1">
      <alignment horizontal="center" vertical="top" wrapText="1"/>
    </xf>
    <xf numFmtId="0" fontId="31" fillId="0" borderId="4" xfId="0" applyFont="1" applyBorder="1" applyAlignment="1">
      <alignment horizontal="center" vertical="top" wrapText="1"/>
    </xf>
    <xf numFmtId="0" fontId="33" fillId="0" borderId="2" xfId="0" applyFont="1" applyBorder="1" applyAlignment="1">
      <alignment horizontal="center" vertical="top" wrapText="1"/>
    </xf>
    <xf numFmtId="0" fontId="33" fillId="0" borderId="3" xfId="0" applyFont="1" applyBorder="1" applyAlignment="1">
      <alignment horizontal="center" vertical="top" wrapText="1"/>
    </xf>
    <xf numFmtId="0" fontId="33" fillId="0" borderId="4" xfId="0" applyFont="1" applyBorder="1" applyAlignment="1">
      <alignment horizontal="center" vertical="top" wrapText="1"/>
    </xf>
    <xf numFmtId="0" fontId="18" fillId="0" borderId="0" xfId="0" applyFont="1" applyAlignment="1">
      <alignment horizontal="left"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0" fontId="18" fillId="0" borderId="4" xfId="0" applyFont="1" applyBorder="1" applyAlignment="1">
      <alignment horizontal="center" vertical="top" wrapText="1"/>
    </xf>
    <xf numFmtId="0" fontId="2" fillId="9" borderId="2" xfId="0" applyFont="1" applyFill="1" applyBorder="1" applyAlignment="1">
      <alignment horizontal="left" vertical="top" wrapText="1"/>
    </xf>
    <xf numFmtId="0" fontId="0" fillId="0" borderId="4" xfId="0" applyBorder="1" applyAlignment="1">
      <alignment horizontal="left" vertical="top" wrapText="1"/>
    </xf>
    <xf numFmtId="0" fontId="24" fillId="7" borderId="7" xfId="0" applyFont="1" applyFill="1" applyBorder="1" applyAlignment="1">
      <alignment horizontal="left" vertical="top" wrapText="1"/>
    </xf>
    <xf numFmtId="0" fontId="24" fillId="7" borderId="10" xfId="0" applyFont="1" applyFill="1" applyBorder="1" applyAlignment="1">
      <alignment horizontal="left" vertical="top" wrapText="1"/>
    </xf>
    <xf numFmtId="0" fontId="0" fillId="0" borderId="12" xfId="0" applyBorder="1" applyAlignment="1">
      <alignment horizontal="left" vertical="top" wrapText="1"/>
    </xf>
    <xf numFmtId="0" fontId="24" fillId="6" borderId="7" xfId="0" applyFont="1" applyFill="1" applyBorder="1" applyAlignment="1">
      <alignment horizontal="left" vertical="top" wrapText="1"/>
    </xf>
    <xf numFmtId="0" fontId="24" fillId="6" borderId="10" xfId="0" applyFont="1" applyFill="1" applyBorder="1" applyAlignment="1">
      <alignment horizontal="left" vertical="top" wrapText="1"/>
    </xf>
    <xf numFmtId="0" fontId="21" fillId="5" borderId="7" xfId="0" applyFont="1" applyFill="1" applyBorder="1" applyAlignment="1">
      <alignment horizontal="left" vertical="top" wrapText="1"/>
    </xf>
    <xf numFmtId="0" fontId="21" fillId="5" borderId="10" xfId="0" applyFont="1" applyFill="1" applyBorder="1" applyAlignment="1">
      <alignment horizontal="left" vertical="top" wrapText="1"/>
    </xf>
    <xf numFmtId="0" fontId="21" fillId="5" borderId="2" xfId="0" applyFont="1" applyFill="1" applyBorder="1" applyAlignment="1">
      <alignment horizontal="left" vertical="top" wrapText="1"/>
    </xf>
    <xf numFmtId="0" fontId="21" fillId="5" borderId="3" xfId="0" applyFont="1" applyFill="1" applyBorder="1" applyAlignment="1">
      <alignment horizontal="left" vertical="top" wrapText="1"/>
    </xf>
    <xf numFmtId="0" fontId="10" fillId="0" borderId="1" xfId="0" applyFont="1" applyBorder="1" applyAlignment="1">
      <alignment vertical="top" wrapText="1"/>
    </xf>
    <xf numFmtId="0" fontId="10" fillId="0" borderId="1" xfId="0" applyFont="1" applyBorder="1" applyAlignment="1">
      <alignment horizontal="center" vertical="center" wrapText="1"/>
    </xf>
    <xf numFmtId="0" fontId="10" fillId="0" borderId="1" xfId="0" applyFont="1" applyBorder="1" applyAlignment="1">
      <alignment horizontal="center" vertical="top" wrapText="1"/>
    </xf>
    <xf numFmtId="0" fontId="10" fillId="0" borderId="1" xfId="0" applyFont="1" applyBorder="1" applyAlignment="1">
      <alignment vertical="center" wrapText="1"/>
    </xf>
    <xf numFmtId="0" fontId="9" fillId="0" borderId="0" xfId="0" applyFont="1" applyAlignment="1">
      <alignment horizontal="center" vertical="center" wrapText="1"/>
    </xf>
    <xf numFmtId="0" fontId="10" fillId="0" borderId="2" xfId="0" applyFont="1" applyBorder="1" applyAlignment="1">
      <alignment horizontal="center" vertical="top" wrapText="1"/>
    </xf>
    <xf numFmtId="0" fontId="10" fillId="0" borderId="4" xfId="0" applyFont="1" applyBorder="1" applyAlignment="1">
      <alignment horizontal="center" vertical="top" wrapText="1"/>
    </xf>
    <xf numFmtId="0" fontId="10" fillId="0" borderId="2" xfId="0" applyFont="1" applyBorder="1" applyAlignment="1">
      <alignment vertical="top" wrapText="1"/>
    </xf>
    <xf numFmtId="0" fontId="10" fillId="0" borderId="3" xfId="0" applyFont="1" applyBorder="1" applyAlignment="1">
      <alignment vertical="top" wrapText="1"/>
    </xf>
    <xf numFmtId="0" fontId="10" fillId="0" borderId="4" xfId="0" applyFont="1" applyBorder="1" applyAlignment="1">
      <alignment vertical="top" wrapText="1"/>
    </xf>
    <xf numFmtId="0" fontId="40" fillId="0" borderId="0" xfId="0" applyFont="1" applyAlignment="1">
      <alignment horizontal="center" vertical="center" wrapText="1"/>
    </xf>
    <xf numFmtId="0" fontId="42" fillId="0" borderId="0" xfId="0" applyFont="1" applyAlignment="1">
      <alignment horizontal="center" vertical="center" wrapText="1"/>
    </xf>
    <xf numFmtId="0" fontId="12" fillId="2" borderId="1" xfId="0" applyFont="1" applyFill="1" applyBorder="1" applyAlignment="1">
      <alignment horizontal="left" vertical="center" wrapText="1"/>
    </xf>
    <xf numFmtId="0" fontId="38" fillId="0" borderId="1" xfId="0" applyFont="1" applyBorder="1" applyAlignment="1">
      <alignment vertical="top" wrapText="1"/>
    </xf>
    <xf numFmtId="0" fontId="9" fillId="0" borderId="1" xfId="0" applyFont="1" applyBorder="1" applyAlignment="1">
      <alignment vertical="top" wrapText="1"/>
    </xf>
    <xf numFmtId="0" fontId="12" fillId="0" borderId="1" xfId="0" applyFont="1" applyBorder="1" applyAlignment="1">
      <alignment horizontal="center" vertical="top" wrapText="1"/>
    </xf>
    <xf numFmtId="0" fontId="12" fillId="0" borderId="1" xfId="0" applyFont="1" applyFill="1" applyBorder="1" applyAlignment="1">
      <alignment horizontal="center" vertical="top" wrapText="1"/>
    </xf>
    <xf numFmtId="0" fontId="12" fillId="2" borderId="1" xfId="0" applyFont="1" applyFill="1" applyBorder="1" applyAlignment="1">
      <alignment vertical="center" wrapText="1"/>
    </xf>
    <xf numFmtId="0" fontId="12" fillId="2" borderId="5" xfId="0" applyFont="1" applyFill="1" applyBorder="1" applyAlignment="1">
      <alignment vertical="center" wrapText="1"/>
    </xf>
    <xf numFmtId="0" fontId="0" fillId="2" borderId="16" xfId="0" applyFill="1" applyBorder="1" applyAlignment="1">
      <alignment vertical="center" wrapText="1"/>
    </xf>
    <xf numFmtId="0" fontId="12" fillId="2" borderId="16" xfId="0" applyFont="1" applyFill="1" applyBorder="1" applyAlignment="1">
      <alignment vertical="center" wrapText="1"/>
    </xf>
    <xf numFmtId="0" fontId="9" fillId="2" borderId="5" xfId="0" applyFont="1" applyFill="1" applyBorder="1" applyAlignment="1">
      <alignment horizontal="left" wrapText="1"/>
    </xf>
    <xf numFmtId="0" fontId="9" fillId="2" borderId="15" xfId="0" applyFont="1" applyFill="1" applyBorder="1" applyAlignment="1">
      <alignment horizontal="left" wrapText="1"/>
    </xf>
    <xf numFmtId="0" fontId="9" fillId="2" borderId="16" xfId="0" applyFont="1" applyFill="1" applyBorder="1" applyAlignment="1">
      <alignment horizontal="left" wrapText="1"/>
    </xf>
    <xf numFmtId="0" fontId="12" fillId="2" borderId="1" xfId="0" applyFont="1" applyFill="1" applyBorder="1" applyAlignment="1">
      <alignment horizontal="center" vertical="top" wrapText="1"/>
    </xf>
    <xf numFmtId="0" fontId="44" fillId="0" borderId="5" xfId="0" applyFont="1" applyBorder="1" applyAlignment="1">
      <alignment horizontal="left" vertical="center" wrapText="1"/>
    </xf>
    <xf numFmtId="0" fontId="12" fillId="0" borderId="15" xfId="0" applyFont="1" applyBorder="1" applyAlignment="1">
      <alignment horizontal="left" vertical="center" wrapText="1"/>
    </xf>
    <xf numFmtId="0" fontId="12" fillId="0" borderId="16" xfId="0" applyFont="1" applyBorder="1" applyAlignment="1">
      <alignment horizontal="left" vertical="center" wrapText="1"/>
    </xf>
    <xf numFmtId="0" fontId="12" fillId="0" borderId="1" xfId="0" applyFont="1" applyBorder="1" applyAlignment="1">
      <alignment wrapText="1"/>
    </xf>
    <xf numFmtId="0" fontId="44" fillId="0" borderId="1" xfId="0" applyFont="1" applyBorder="1" applyAlignment="1">
      <alignment horizontal="left" vertical="center" wrapText="1"/>
    </xf>
    <xf numFmtId="0" fontId="11" fillId="0" borderId="0" xfId="0" applyFont="1" applyAlignment="1">
      <alignment horizontal="center" vertical="center" wrapText="1"/>
    </xf>
    <xf numFmtId="0" fontId="39" fillId="0" borderId="5" xfId="0" applyFont="1" applyBorder="1" applyAlignment="1">
      <alignment horizontal="left" wrapText="1"/>
    </xf>
    <xf numFmtId="0" fontId="11" fillId="0" borderId="15" xfId="0" applyFont="1" applyBorder="1" applyAlignment="1">
      <alignment horizontal="left" wrapText="1"/>
    </xf>
    <xf numFmtId="0" fontId="11" fillId="0" borderId="16" xfId="0" applyFont="1" applyBorder="1" applyAlignment="1">
      <alignment horizontal="left" wrapText="1"/>
    </xf>
    <xf numFmtId="0" fontId="12" fillId="0" borderId="5" xfId="0" applyFont="1" applyBorder="1" applyAlignment="1">
      <alignment horizontal="left" vertical="center" wrapText="1"/>
    </xf>
    <xf numFmtId="0" fontId="46" fillId="0" borderId="0" xfId="0" applyFont="1" applyAlignment="1">
      <alignment horizontal="center" vertical="center" wrapText="1"/>
    </xf>
  </cellXfs>
  <cellStyles count="5">
    <cellStyle name="ex67" xfId="2"/>
    <cellStyle name="ex77" xfId="3"/>
    <cellStyle name="Обычный" xfId="0" builtinId="0"/>
    <cellStyle name="Обычный 5" xfId="1"/>
    <cellStyle name="Процентный" xfId="4"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1"/>
  <sheetViews>
    <sheetView tabSelected="1" workbookViewId="0">
      <selection activeCell="A3" sqref="A3:O3"/>
    </sheetView>
  </sheetViews>
  <sheetFormatPr defaultColWidth="8.85546875" defaultRowHeight="11.25" x14ac:dyDescent="0.25"/>
  <cols>
    <col min="1" max="1" width="7" style="18" customWidth="1"/>
    <col min="2" max="2" width="22" style="19" customWidth="1"/>
    <col min="3" max="3" width="8.5703125" style="20" customWidth="1"/>
    <col min="4" max="4" width="10.42578125" style="21" customWidth="1"/>
    <col min="5" max="5" width="8.85546875" style="21" customWidth="1"/>
    <col min="6" max="6" width="9.85546875" style="21" customWidth="1"/>
    <col min="7" max="7" width="11.7109375" style="21" customWidth="1"/>
    <col min="8" max="8" width="22.7109375" style="22" customWidth="1"/>
    <col min="9" max="9" width="16.28515625" style="20" customWidth="1"/>
    <col min="10" max="10" width="9.5703125" style="20" customWidth="1"/>
    <col min="11" max="11" width="16.28515625" style="20" customWidth="1"/>
    <col min="12" max="13" width="8.85546875" style="20" customWidth="1"/>
    <col min="14" max="14" width="50.42578125" style="20" customWidth="1"/>
    <col min="15" max="15" width="37" style="22" customWidth="1"/>
    <col min="16" max="16384" width="8.85546875" style="23"/>
  </cols>
  <sheetData>
    <row r="1" spans="1:15" ht="22.5" x14ac:dyDescent="0.25">
      <c r="O1" s="97" t="s">
        <v>103</v>
      </c>
    </row>
    <row r="3" spans="1:15" ht="56.25" customHeight="1" x14ac:dyDescent="0.25">
      <c r="A3" s="171" t="s">
        <v>363</v>
      </c>
      <c r="B3" s="172"/>
      <c r="C3" s="172"/>
      <c r="D3" s="172"/>
      <c r="E3" s="172"/>
      <c r="F3" s="172"/>
      <c r="G3" s="172"/>
      <c r="H3" s="172"/>
      <c r="I3" s="172"/>
      <c r="J3" s="172"/>
      <c r="K3" s="172"/>
      <c r="L3" s="172"/>
      <c r="M3" s="172"/>
      <c r="N3" s="172"/>
      <c r="O3" s="172"/>
    </row>
    <row r="4" spans="1:15" ht="36.75" customHeight="1" x14ac:dyDescent="0.25">
      <c r="A4" s="171" t="s">
        <v>272</v>
      </c>
      <c r="B4" s="173"/>
      <c r="C4" s="173"/>
      <c r="D4" s="173"/>
      <c r="E4" s="173"/>
      <c r="F4" s="173"/>
      <c r="G4" s="173"/>
      <c r="H4" s="173"/>
      <c r="I4" s="173"/>
      <c r="J4" s="173"/>
      <c r="K4" s="173"/>
      <c r="L4" s="173"/>
      <c r="M4" s="173"/>
      <c r="N4" s="173"/>
      <c r="O4" s="173"/>
    </row>
    <row r="6" spans="1:15" ht="81" customHeight="1" x14ac:dyDescent="0.25">
      <c r="A6" s="174" t="s">
        <v>0</v>
      </c>
      <c r="B6" s="176" t="s">
        <v>14</v>
      </c>
      <c r="C6" s="178" t="s">
        <v>1</v>
      </c>
      <c r="D6" s="179"/>
      <c r="E6" s="179"/>
      <c r="F6" s="179"/>
      <c r="G6" s="179"/>
      <c r="H6" s="176" t="s">
        <v>104</v>
      </c>
      <c r="I6" s="176" t="s">
        <v>26</v>
      </c>
      <c r="J6" s="176" t="s">
        <v>6</v>
      </c>
      <c r="K6" s="180" t="s">
        <v>105</v>
      </c>
      <c r="L6" s="180"/>
      <c r="M6" s="176" t="s">
        <v>106</v>
      </c>
      <c r="N6" s="207" t="s">
        <v>274</v>
      </c>
      <c r="O6" s="176" t="s">
        <v>107</v>
      </c>
    </row>
    <row r="7" spans="1:15" ht="114.75" customHeight="1" x14ac:dyDescent="0.25">
      <c r="A7" s="175"/>
      <c r="B7" s="177"/>
      <c r="C7" s="92" t="s">
        <v>13</v>
      </c>
      <c r="D7" s="24" t="s">
        <v>16</v>
      </c>
      <c r="E7" s="24" t="s">
        <v>15</v>
      </c>
      <c r="F7" s="24" t="s">
        <v>108</v>
      </c>
      <c r="G7" s="24" t="s">
        <v>109</v>
      </c>
      <c r="H7" s="177"/>
      <c r="I7" s="177"/>
      <c r="J7" s="177"/>
      <c r="K7" s="92" t="s">
        <v>9</v>
      </c>
      <c r="L7" s="92" t="s">
        <v>110</v>
      </c>
      <c r="M7" s="181"/>
      <c r="N7" s="177"/>
      <c r="O7" s="177"/>
    </row>
    <row r="8" spans="1:15" ht="12" customHeight="1" x14ac:dyDescent="0.25">
      <c r="A8" s="25" t="s">
        <v>8</v>
      </c>
      <c r="B8" s="26">
        <v>2</v>
      </c>
      <c r="C8" s="25" t="s">
        <v>17</v>
      </c>
      <c r="D8" s="26">
        <v>4</v>
      </c>
      <c r="E8" s="25" t="s">
        <v>18</v>
      </c>
      <c r="F8" s="26">
        <v>6</v>
      </c>
      <c r="G8" s="27" t="s">
        <v>19</v>
      </c>
      <c r="H8" s="92">
        <v>8</v>
      </c>
      <c r="I8" s="27" t="s">
        <v>20</v>
      </c>
      <c r="J8" s="92">
        <v>10</v>
      </c>
      <c r="K8" s="27" t="s">
        <v>21</v>
      </c>
      <c r="L8" s="92">
        <v>12</v>
      </c>
      <c r="M8" s="92">
        <v>13</v>
      </c>
      <c r="N8" s="27" t="s">
        <v>25</v>
      </c>
      <c r="O8" s="26">
        <v>15</v>
      </c>
    </row>
    <row r="9" spans="1:15" ht="47.25" customHeight="1" x14ac:dyDescent="0.25">
      <c r="A9" s="182"/>
      <c r="B9" s="372" t="s">
        <v>111</v>
      </c>
      <c r="C9" s="28" t="s">
        <v>2</v>
      </c>
      <c r="D9" s="99">
        <f>D10</f>
        <v>256845.21831000003</v>
      </c>
      <c r="E9" s="99">
        <f t="shared" ref="E9:F9" si="0">E10</f>
        <v>247789.10440000001</v>
      </c>
      <c r="F9" s="99">
        <f t="shared" si="0"/>
        <v>247789.10440000001</v>
      </c>
      <c r="G9" s="155">
        <f>F9/D9</f>
        <v>0.96474096746052829</v>
      </c>
      <c r="H9" s="185" t="s">
        <v>11</v>
      </c>
      <c r="I9" s="186"/>
      <c r="J9" s="187"/>
      <c r="K9" s="150" t="s">
        <v>23</v>
      </c>
      <c r="L9" s="93">
        <v>10</v>
      </c>
      <c r="M9" s="194" t="s">
        <v>365</v>
      </c>
      <c r="N9" s="208"/>
      <c r="O9" s="209"/>
    </row>
    <row r="10" spans="1:15" ht="34.5" customHeight="1" x14ac:dyDescent="0.25">
      <c r="A10" s="183"/>
      <c r="B10" s="373"/>
      <c r="C10" s="28" t="s">
        <v>10</v>
      </c>
      <c r="D10" s="99">
        <f>D27+D124</f>
        <v>256845.21831000003</v>
      </c>
      <c r="E10" s="99">
        <f>E27+E124</f>
        <v>247789.10440000001</v>
      </c>
      <c r="F10" s="99">
        <f>F27+F124</f>
        <v>247789.10440000001</v>
      </c>
      <c r="G10" s="155">
        <f>F10/D10</f>
        <v>0.96474096746052829</v>
      </c>
      <c r="H10" s="188"/>
      <c r="I10" s="189"/>
      <c r="J10" s="190"/>
      <c r="K10" s="150" t="s">
        <v>380</v>
      </c>
      <c r="L10" s="31">
        <v>10</v>
      </c>
      <c r="M10" s="210"/>
      <c r="N10" s="211"/>
      <c r="O10" s="212"/>
    </row>
    <row r="11" spans="1:15" ht="24.75" customHeight="1" x14ac:dyDescent="0.25">
      <c r="A11" s="183"/>
      <c r="B11" s="373"/>
      <c r="C11" s="28" t="s">
        <v>3</v>
      </c>
      <c r="D11" s="29">
        <v>0</v>
      </c>
      <c r="E11" s="29">
        <v>0</v>
      </c>
      <c r="F11" s="29">
        <v>0</v>
      </c>
      <c r="G11" s="29">
        <v>0</v>
      </c>
      <c r="H11" s="188"/>
      <c r="I11" s="189"/>
      <c r="J11" s="190"/>
      <c r="K11" s="150" t="s">
        <v>381</v>
      </c>
      <c r="L11" s="31">
        <v>0</v>
      </c>
      <c r="M11" s="210"/>
      <c r="N11" s="211"/>
      <c r="O11" s="212"/>
    </row>
    <row r="12" spans="1:15" ht="15.75" customHeight="1" x14ac:dyDescent="0.25">
      <c r="A12" s="183"/>
      <c r="B12" s="373"/>
      <c r="C12" s="28" t="s">
        <v>22</v>
      </c>
      <c r="D12" s="29">
        <v>0</v>
      </c>
      <c r="E12" s="29">
        <v>0</v>
      </c>
      <c r="F12" s="29">
        <v>0</v>
      </c>
      <c r="G12" s="29">
        <v>0</v>
      </c>
      <c r="H12" s="188"/>
      <c r="I12" s="189"/>
      <c r="J12" s="190"/>
      <c r="K12" s="216" t="s">
        <v>382</v>
      </c>
      <c r="L12" s="217">
        <v>0</v>
      </c>
      <c r="M12" s="210"/>
      <c r="N12" s="211"/>
      <c r="O12" s="212"/>
    </row>
    <row r="13" spans="1:15" ht="21" customHeight="1" x14ac:dyDescent="0.25">
      <c r="A13" s="184"/>
      <c r="B13" s="373"/>
      <c r="C13" s="28" t="s">
        <v>4</v>
      </c>
      <c r="D13" s="29">
        <v>0</v>
      </c>
      <c r="E13" s="29">
        <v>0</v>
      </c>
      <c r="F13" s="29">
        <v>0</v>
      </c>
      <c r="G13" s="29">
        <v>0</v>
      </c>
      <c r="H13" s="191"/>
      <c r="I13" s="192"/>
      <c r="J13" s="193"/>
      <c r="K13" s="204"/>
      <c r="L13" s="206"/>
      <c r="M13" s="213"/>
      <c r="N13" s="214"/>
      <c r="O13" s="215"/>
    </row>
    <row r="14" spans="1:15" ht="39" customHeight="1" x14ac:dyDescent="0.25">
      <c r="A14" s="118"/>
      <c r="B14" s="364"/>
      <c r="C14" s="28"/>
      <c r="D14" s="147"/>
      <c r="E14" s="147"/>
      <c r="F14" s="147"/>
      <c r="G14" s="29"/>
      <c r="H14" s="126"/>
      <c r="I14" s="148"/>
      <c r="J14" s="127"/>
      <c r="K14" s="150" t="s">
        <v>383</v>
      </c>
      <c r="L14" s="152">
        <f>(L10+0.5*L11)/L9</f>
        <v>1</v>
      </c>
      <c r="M14" s="133"/>
      <c r="N14" s="149"/>
      <c r="O14" s="134"/>
    </row>
    <row r="15" spans="1:15" ht="47.25" customHeight="1" x14ac:dyDescent="0.25">
      <c r="A15" s="182"/>
      <c r="B15" s="370" t="s">
        <v>112</v>
      </c>
      <c r="C15" s="28" t="s">
        <v>2</v>
      </c>
      <c r="D15" s="100">
        <f>D16</f>
        <v>256845.21831000003</v>
      </c>
      <c r="E15" s="100">
        <f>E16</f>
        <v>247789.10440000001</v>
      </c>
      <c r="F15" s="100">
        <f>F16</f>
        <v>247789.10440000001</v>
      </c>
      <c r="G15" s="30">
        <f t="shared" ref="G15:G77" si="1">F15/D15*100</f>
        <v>96.474096746052822</v>
      </c>
      <c r="H15" s="185" t="s">
        <v>11</v>
      </c>
      <c r="I15" s="186"/>
      <c r="J15" s="187"/>
      <c r="K15" s="150" t="s">
        <v>23</v>
      </c>
      <c r="L15" s="93">
        <v>10</v>
      </c>
      <c r="M15" s="194"/>
      <c r="N15" s="195"/>
      <c r="O15" s="196"/>
    </row>
    <row r="16" spans="1:15" ht="34.5" customHeight="1" x14ac:dyDescent="0.25">
      <c r="A16" s="183"/>
      <c r="B16" s="371"/>
      <c r="C16" s="28" t="s">
        <v>10</v>
      </c>
      <c r="D16" s="99">
        <f>D27+D124</f>
        <v>256845.21831000003</v>
      </c>
      <c r="E16" s="99">
        <f t="shared" ref="E16:F16" si="2">E27+E124</f>
        <v>247789.10440000001</v>
      </c>
      <c r="F16" s="99">
        <f t="shared" si="2"/>
        <v>247789.10440000001</v>
      </c>
      <c r="G16" s="30">
        <f t="shared" si="1"/>
        <v>96.474096746052822</v>
      </c>
      <c r="H16" s="188"/>
      <c r="I16" s="189"/>
      <c r="J16" s="190"/>
      <c r="K16" s="150" t="s">
        <v>380</v>
      </c>
      <c r="L16" s="93">
        <v>10</v>
      </c>
      <c r="M16" s="197"/>
      <c r="N16" s="198"/>
      <c r="O16" s="199"/>
    </row>
    <row r="17" spans="1:15" ht="21.75" customHeight="1" x14ac:dyDescent="0.25">
      <c r="A17" s="183"/>
      <c r="B17" s="371"/>
      <c r="C17" s="28" t="s">
        <v>3</v>
      </c>
      <c r="D17" s="29">
        <v>0</v>
      </c>
      <c r="E17" s="29">
        <v>0</v>
      </c>
      <c r="F17" s="29">
        <v>0</v>
      </c>
      <c r="G17" s="29">
        <v>0</v>
      </c>
      <c r="H17" s="188"/>
      <c r="I17" s="189"/>
      <c r="J17" s="190"/>
      <c r="K17" s="150" t="s">
        <v>381</v>
      </c>
      <c r="L17" s="93">
        <v>0</v>
      </c>
      <c r="M17" s="197"/>
      <c r="N17" s="198"/>
      <c r="O17" s="199"/>
    </row>
    <row r="18" spans="1:15" ht="13.9" customHeight="1" x14ac:dyDescent="0.25">
      <c r="A18" s="183"/>
      <c r="B18" s="371"/>
      <c r="C18" s="28" t="s">
        <v>22</v>
      </c>
      <c r="D18" s="29">
        <v>0</v>
      </c>
      <c r="E18" s="29">
        <v>0</v>
      </c>
      <c r="F18" s="29">
        <v>0</v>
      </c>
      <c r="G18" s="29">
        <v>0</v>
      </c>
      <c r="H18" s="188"/>
      <c r="I18" s="189"/>
      <c r="J18" s="190"/>
      <c r="K18" s="203" t="s">
        <v>382</v>
      </c>
      <c r="L18" s="205">
        <v>0</v>
      </c>
      <c r="M18" s="197"/>
      <c r="N18" s="198"/>
      <c r="O18" s="199"/>
    </row>
    <row r="19" spans="1:15" ht="18" customHeight="1" x14ac:dyDescent="0.25">
      <c r="A19" s="184"/>
      <c r="B19" s="371"/>
      <c r="C19" s="28" t="s">
        <v>4</v>
      </c>
      <c r="D19" s="29">
        <v>0</v>
      </c>
      <c r="E19" s="29">
        <v>0</v>
      </c>
      <c r="F19" s="29">
        <v>0</v>
      </c>
      <c r="G19" s="29">
        <v>0</v>
      </c>
      <c r="H19" s="191"/>
      <c r="I19" s="192"/>
      <c r="J19" s="193"/>
      <c r="K19" s="204"/>
      <c r="L19" s="206"/>
      <c r="M19" s="200"/>
      <c r="N19" s="201"/>
      <c r="O19" s="202"/>
    </row>
    <row r="20" spans="1:15" ht="52.5" customHeight="1" x14ac:dyDescent="0.25">
      <c r="A20" s="118"/>
      <c r="B20" s="367"/>
      <c r="C20" s="143"/>
      <c r="D20" s="144"/>
      <c r="E20" s="144"/>
      <c r="F20" s="144"/>
      <c r="G20" s="145"/>
      <c r="H20" s="128"/>
      <c r="I20" s="129"/>
      <c r="J20" s="130"/>
      <c r="K20" s="150" t="s">
        <v>383</v>
      </c>
      <c r="L20" s="151">
        <f>(L16+0.5*L17)/L15</f>
        <v>1</v>
      </c>
      <c r="M20" s="131"/>
      <c r="N20" s="146"/>
      <c r="O20" s="132"/>
    </row>
    <row r="21" spans="1:15" ht="52.5" customHeight="1" x14ac:dyDescent="0.25">
      <c r="A21" s="182"/>
      <c r="B21" s="220" t="s">
        <v>113</v>
      </c>
      <c r="C21" s="221"/>
      <c r="D21" s="221"/>
      <c r="E21" s="221"/>
      <c r="F21" s="221"/>
      <c r="G21" s="222"/>
      <c r="H21" s="32" t="s">
        <v>114</v>
      </c>
      <c r="I21" s="33" t="s">
        <v>115</v>
      </c>
      <c r="J21" s="34" t="s">
        <v>116</v>
      </c>
      <c r="K21" s="35">
        <v>0</v>
      </c>
      <c r="L21" s="80">
        <v>0</v>
      </c>
      <c r="M21" s="82">
        <v>0</v>
      </c>
      <c r="N21" s="232" t="s">
        <v>293</v>
      </c>
      <c r="O21" s="32"/>
    </row>
    <row r="22" spans="1:15" ht="72.75" customHeight="1" x14ac:dyDescent="0.25">
      <c r="A22" s="183"/>
      <c r="B22" s="223"/>
      <c r="C22" s="224"/>
      <c r="D22" s="224"/>
      <c r="E22" s="224"/>
      <c r="F22" s="224"/>
      <c r="G22" s="225"/>
      <c r="H22" s="32" t="s">
        <v>117</v>
      </c>
      <c r="I22" s="33" t="s">
        <v>115</v>
      </c>
      <c r="J22" s="34" t="s">
        <v>118</v>
      </c>
      <c r="K22" s="35">
        <v>0</v>
      </c>
      <c r="L22" s="80">
        <v>0</v>
      </c>
      <c r="M22" s="82">
        <v>0</v>
      </c>
      <c r="N22" s="233"/>
      <c r="O22" s="32"/>
    </row>
    <row r="23" spans="1:15" ht="74.25" customHeight="1" x14ac:dyDescent="0.25">
      <c r="A23" s="218"/>
      <c r="B23" s="226"/>
      <c r="C23" s="227"/>
      <c r="D23" s="227"/>
      <c r="E23" s="227"/>
      <c r="F23" s="227"/>
      <c r="G23" s="228"/>
      <c r="H23" s="32" t="s">
        <v>119</v>
      </c>
      <c r="I23" s="33" t="s">
        <v>115</v>
      </c>
      <c r="J23" s="34" t="s">
        <v>120</v>
      </c>
      <c r="K23" s="35">
        <v>1250</v>
      </c>
      <c r="L23" s="80">
        <v>479</v>
      </c>
      <c r="M23" s="82">
        <f>L23-K23</f>
        <v>-771</v>
      </c>
      <c r="N23" s="233"/>
      <c r="O23" s="32"/>
    </row>
    <row r="24" spans="1:15" ht="75.75" customHeight="1" x14ac:dyDescent="0.25">
      <c r="A24" s="219"/>
      <c r="B24" s="229"/>
      <c r="C24" s="230"/>
      <c r="D24" s="230"/>
      <c r="E24" s="230"/>
      <c r="F24" s="230"/>
      <c r="G24" s="231"/>
      <c r="H24" s="36" t="s">
        <v>121</v>
      </c>
      <c r="I24" s="37" t="s">
        <v>115</v>
      </c>
      <c r="J24" s="38" t="s">
        <v>122</v>
      </c>
      <c r="K24" s="94">
        <v>54</v>
      </c>
      <c r="L24" s="81">
        <v>43.6</v>
      </c>
      <c r="M24" s="83">
        <f>L24-K24</f>
        <v>-10.399999999999999</v>
      </c>
      <c r="N24" s="233"/>
      <c r="O24" s="36"/>
    </row>
    <row r="25" spans="1:15" ht="13.9" customHeight="1" x14ac:dyDescent="0.25">
      <c r="A25" s="39"/>
      <c r="B25" s="234" t="s">
        <v>123</v>
      </c>
      <c r="C25" s="235"/>
      <c r="D25" s="235"/>
      <c r="E25" s="235"/>
      <c r="F25" s="235"/>
      <c r="G25" s="235"/>
      <c r="H25" s="235"/>
      <c r="I25" s="235"/>
      <c r="J25" s="235"/>
      <c r="K25" s="235"/>
      <c r="L25" s="235"/>
      <c r="M25" s="235"/>
      <c r="N25" s="235"/>
      <c r="O25" s="236"/>
    </row>
    <row r="26" spans="1:15" ht="48.75" customHeight="1" x14ac:dyDescent="0.25">
      <c r="A26" s="237" t="s">
        <v>8</v>
      </c>
      <c r="B26" s="368" t="s">
        <v>124</v>
      </c>
      <c r="C26" s="40" t="s">
        <v>2</v>
      </c>
      <c r="D26" s="41">
        <f>D27</f>
        <v>208260.53595000002</v>
      </c>
      <c r="E26" s="42">
        <f t="shared" ref="E26:F27" si="3">E35+E44+E54+E65+E76+E86+E97+E106+E115</f>
        <v>199653.74147000001</v>
      </c>
      <c r="F26" s="42">
        <f t="shared" si="3"/>
        <v>199653.74147000001</v>
      </c>
      <c r="G26" s="153">
        <f>F26/D26</f>
        <v>0.95867294568920935</v>
      </c>
      <c r="H26" s="239" t="s">
        <v>11</v>
      </c>
      <c r="I26" s="240"/>
      <c r="J26" s="241"/>
      <c r="K26" s="138" t="s">
        <v>23</v>
      </c>
      <c r="L26" s="42">
        <v>9</v>
      </c>
      <c r="M26" s="248" t="s">
        <v>364</v>
      </c>
      <c r="N26" s="249"/>
      <c r="O26" s="250"/>
    </row>
    <row r="27" spans="1:15" ht="35.25" customHeight="1" x14ac:dyDescent="0.25">
      <c r="A27" s="238"/>
      <c r="B27" s="369"/>
      <c r="C27" s="40" t="s">
        <v>10</v>
      </c>
      <c r="D27" s="43">
        <f>D36+D45+D55+D66+D77+D87+D98+D107+D116</f>
        <v>208260.53595000002</v>
      </c>
      <c r="E27" s="42">
        <f t="shared" si="3"/>
        <v>199653.74147000001</v>
      </c>
      <c r="F27" s="42">
        <f>F36+F45+F55+F66+F77+F87+F98+F107+F116</f>
        <v>199653.74147000001</v>
      </c>
      <c r="G27" s="153">
        <f>F27/D27</f>
        <v>0.95867294568920935</v>
      </c>
      <c r="H27" s="242"/>
      <c r="I27" s="243"/>
      <c r="J27" s="244"/>
      <c r="K27" s="138" t="s">
        <v>380</v>
      </c>
      <c r="L27" s="42">
        <v>9</v>
      </c>
      <c r="M27" s="251"/>
      <c r="N27" s="252"/>
      <c r="O27" s="253"/>
    </row>
    <row r="28" spans="1:15" ht="39.75" customHeight="1" x14ac:dyDescent="0.25">
      <c r="A28" s="238"/>
      <c r="B28" s="369"/>
      <c r="C28" s="40" t="s">
        <v>3</v>
      </c>
      <c r="D28" s="44">
        <v>0</v>
      </c>
      <c r="E28" s="44">
        <v>0</v>
      </c>
      <c r="F28" s="44">
        <v>0</v>
      </c>
      <c r="G28" s="44">
        <v>0</v>
      </c>
      <c r="H28" s="242"/>
      <c r="I28" s="243"/>
      <c r="J28" s="244"/>
      <c r="K28" s="138" t="s">
        <v>381</v>
      </c>
      <c r="L28" s="42">
        <v>0</v>
      </c>
      <c r="M28" s="251"/>
      <c r="N28" s="252"/>
      <c r="O28" s="253"/>
    </row>
    <row r="29" spans="1:15" ht="25.5" customHeight="1" x14ac:dyDescent="0.25">
      <c r="A29" s="238"/>
      <c r="B29" s="369"/>
      <c r="C29" s="40" t="s">
        <v>22</v>
      </c>
      <c r="D29" s="44">
        <v>0</v>
      </c>
      <c r="E29" s="44">
        <v>0</v>
      </c>
      <c r="F29" s="44">
        <v>0</v>
      </c>
      <c r="G29" s="44">
        <v>0</v>
      </c>
      <c r="H29" s="242"/>
      <c r="I29" s="243"/>
      <c r="J29" s="244"/>
      <c r="K29" s="257" t="s">
        <v>382</v>
      </c>
      <c r="L29" s="259">
        <v>0</v>
      </c>
      <c r="M29" s="251"/>
      <c r="N29" s="252"/>
      <c r="O29" s="253"/>
    </row>
    <row r="30" spans="1:15" ht="21" customHeight="1" x14ac:dyDescent="0.25">
      <c r="A30" s="238"/>
      <c r="B30" s="369"/>
      <c r="C30" s="40" t="s">
        <v>4</v>
      </c>
      <c r="D30" s="44">
        <v>0</v>
      </c>
      <c r="E30" s="44">
        <v>0</v>
      </c>
      <c r="F30" s="44">
        <v>0</v>
      </c>
      <c r="G30" s="44">
        <v>0</v>
      </c>
      <c r="H30" s="245"/>
      <c r="I30" s="246"/>
      <c r="J30" s="247"/>
      <c r="K30" s="258"/>
      <c r="L30" s="260"/>
      <c r="M30" s="254"/>
      <c r="N30" s="255"/>
      <c r="O30" s="256"/>
    </row>
    <row r="31" spans="1:15" ht="28.5" customHeight="1" x14ac:dyDescent="0.25">
      <c r="A31" s="112"/>
      <c r="B31" s="367"/>
      <c r="C31" s="140"/>
      <c r="D31" s="119"/>
      <c r="E31" s="119"/>
      <c r="F31" s="119"/>
      <c r="G31" s="120"/>
      <c r="H31" s="121"/>
      <c r="I31" s="122"/>
      <c r="J31" s="123"/>
      <c r="K31" s="138" t="s">
        <v>383</v>
      </c>
      <c r="L31" s="142">
        <f>(L27+0.5*L28)/L26</f>
        <v>1</v>
      </c>
      <c r="M31" s="124"/>
      <c r="N31" s="141"/>
      <c r="O31" s="125"/>
    </row>
    <row r="32" spans="1:15" ht="91.5" customHeight="1" x14ac:dyDescent="0.25">
      <c r="A32" s="261"/>
      <c r="B32" s="263" t="s">
        <v>125</v>
      </c>
      <c r="C32" s="264"/>
      <c r="D32" s="264"/>
      <c r="E32" s="264"/>
      <c r="F32" s="264"/>
      <c r="G32" s="265"/>
      <c r="H32" s="45" t="s">
        <v>126</v>
      </c>
      <c r="I32" s="46" t="s">
        <v>127</v>
      </c>
      <c r="J32" s="47" t="s">
        <v>128</v>
      </c>
      <c r="K32" s="48">
        <v>0.03</v>
      </c>
      <c r="L32" s="47">
        <v>6.0000000000000001E-3</v>
      </c>
      <c r="M32" s="47">
        <f>L32-K32</f>
        <v>-2.4E-2</v>
      </c>
      <c r="N32" s="269" t="s">
        <v>290</v>
      </c>
      <c r="O32" s="45"/>
    </row>
    <row r="33" spans="1:15" ht="96.75" customHeight="1" x14ac:dyDescent="0.25">
      <c r="A33" s="262"/>
      <c r="B33" s="266"/>
      <c r="C33" s="267"/>
      <c r="D33" s="267"/>
      <c r="E33" s="267"/>
      <c r="F33" s="267"/>
      <c r="G33" s="268"/>
      <c r="H33" s="45" t="s">
        <v>129</v>
      </c>
      <c r="I33" s="46" t="s">
        <v>127</v>
      </c>
      <c r="J33" s="47" t="s">
        <v>130</v>
      </c>
      <c r="K33" s="48">
        <v>0</v>
      </c>
      <c r="L33" s="47">
        <v>0</v>
      </c>
      <c r="M33" s="47">
        <v>0</v>
      </c>
      <c r="N33" s="270"/>
      <c r="O33" s="45"/>
    </row>
    <row r="34" spans="1:15" ht="92.25" customHeight="1" x14ac:dyDescent="0.25">
      <c r="A34" s="262"/>
      <c r="B34" s="266"/>
      <c r="C34" s="267"/>
      <c r="D34" s="267"/>
      <c r="E34" s="267"/>
      <c r="F34" s="267"/>
      <c r="G34" s="268"/>
      <c r="H34" s="45" t="s">
        <v>131</v>
      </c>
      <c r="I34" s="46" t="s">
        <v>127</v>
      </c>
      <c r="J34" s="47" t="s">
        <v>130</v>
      </c>
      <c r="K34" s="48">
        <v>0</v>
      </c>
      <c r="L34" s="47">
        <v>0</v>
      </c>
      <c r="M34" s="47">
        <v>0</v>
      </c>
      <c r="N34" s="271"/>
      <c r="O34" s="45"/>
    </row>
    <row r="35" spans="1:15" ht="13.9" customHeight="1" x14ac:dyDescent="0.25">
      <c r="A35" s="272" t="s">
        <v>5</v>
      </c>
      <c r="B35" s="274" t="s">
        <v>132</v>
      </c>
      <c r="C35" s="49" t="s">
        <v>2</v>
      </c>
      <c r="D35" s="50">
        <f>D36</f>
        <v>158122.09649</v>
      </c>
      <c r="E35" s="50">
        <f>E36</f>
        <v>158122.09649</v>
      </c>
      <c r="F35" s="50">
        <f>F36</f>
        <v>158122.09649</v>
      </c>
      <c r="G35" s="50">
        <f t="shared" si="1"/>
        <v>100</v>
      </c>
      <c r="H35" s="276" t="s">
        <v>133</v>
      </c>
      <c r="I35" s="279" t="s">
        <v>134</v>
      </c>
      <c r="J35" s="281" t="s">
        <v>135</v>
      </c>
      <c r="K35" s="281">
        <v>1</v>
      </c>
      <c r="L35" s="281">
        <v>1</v>
      </c>
      <c r="M35" s="281">
        <v>0</v>
      </c>
      <c r="N35" s="281" t="s">
        <v>367</v>
      </c>
      <c r="O35" s="281" t="s">
        <v>289</v>
      </c>
    </row>
    <row r="36" spans="1:15" ht="13.9" customHeight="1" x14ac:dyDescent="0.25">
      <c r="A36" s="273"/>
      <c r="B36" s="275"/>
      <c r="C36" s="49" t="s">
        <v>10</v>
      </c>
      <c r="D36" s="50">
        <v>158122.09649</v>
      </c>
      <c r="E36" s="50">
        <v>158122.09649</v>
      </c>
      <c r="F36" s="50">
        <v>158122.09649</v>
      </c>
      <c r="G36" s="50">
        <f t="shared" si="1"/>
        <v>100</v>
      </c>
      <c r="H36" s="277"/>
      <c r="I36" s="280"/>
      <c r="J36" s="282"/>
      <c r="K36" s="282"/>
      <c r="L36" s="282"/>
      <c r="M36" s="282"/>
      <c r="N36" s="282"/>
      <c r="O36" s="282"/>
    </row>
    <row r="37" spans="1:15" ht="13.9" customHeight="1" x14ac:dyDescent="0.25">
      <c r="A37" s="273"/>
      <c r="B37" s="275"/>
      <c r="C37" s="49" t="s">
        <v>3</v>
      </c>
      <c r="D37" s="51">
        <v>0</v>
      </c>
      <c r="E37" s="51">
        <v>0</v>
      </c>
      <c r="F37" s="51">
        <v>0</v>
      </c>
      <c r="G37" s="51">
        <v>0</v>
      </c>
      <c r="H37" s="278"/>
      <c r="I37" s="280"/>
      <c r="J37" s="282"/>
      <c r="K37" s="282"/>
      <c r="L37" s="282"/>
      <c r="M37" s="282"/>
      <c r="N37" s="282"/>
      <c r="O37" s="282"/>
    </row>
    <row r="38" spans="1:15" ht="13.9" customHeight="1" x14ac:dyDescent="0.25">
      <c r="A38" s="273"/>
      <c r="B38" s="275"/>
      <c r="C38" s="49" t="s">
        <v>22</v>
      </c>
      <c r="D38" s="51">
        <v>0</v>
      </c>
      <c r="E38" s="51">
        <v>0</v>
      </c>
      <c r="F38" s="51">
        <v>0</v>
      </c>
      <c r="G38" s="51">
        <v>0</v>
      </c>
      <c r="H38" s="278"/>
      <c r="I38" s="280"/>
      <c r="J38" s="282"/>
      <c r="K38" s="282"/>
      <c r="L38" s="282"/>
      <c r="M38" s="282"/>
      <c r="N38" s="282"/>
      <c r="O38" s="282"/>
    </row>
    <row r="39" spans="1:15" ht="211.5" customHeight="1" x14ac:dyDescent="0.25">
      <c r="A39" s="273"/>
      <c r="B39" s="275"/>
      <c r="C39" s="49" t="s">
        <v>4</v>
      </c>
      <c r="D39" s="51">
        <v>0</v>
      </c>
      <c r="E39" s="51">
        <v>0</v>
      </c>
      <c r="F39" s="51">
        <v>0</v>
      </c>
      <c r="G39" s="51">
        <v>0</v>
      </c>
      <c r="H39" s="278"/>
      <c r="I39" s="280"/>
      <c r="J39" s="282"/>
      <c r="K39" s="282"/>
      <c r="L39" s="282"/>
      <c r="M39" s="282"/>
      <c r="N39" s="282"/>
      <c r="O39" s="282"/>
    </row>
    <row r="40" spans="1:15" ht="48.75" customHeight="1" x14ac:dyDescent="0.25">
      <c r="A40" s="52" t="s">
        <v>7</v>
      </c>
      <c r="B40" s="283" t="s">
        <v>136</v>
      </c>
      <c r="C40" s="284"/>
      <c r="D40" s="284"/>
      <c r="E40" s="284"/>
      <c r="F40" s="284"/>
      <c r="G40" s="284"/>
      <c r="H40" s="284"/>
      <c r="I40" s="284"/>
      <c r="J40" s="285"/>
      <c r="K40" s="53">
        <v>45677</v>
      </c>
      <c r="L40" s="53">
        <v>45654</v>
      </c>
      <c r="M40" s="54" t="s">
        <v>137</v>
      </c>
      <c r="N40" s="55" t="s">
        <v>368</v>
      </c>
      <c r="O40" s="55" t="s">
        <v>138</v>
      </c>
    </row>
    <row r="41" spans="1:15" ht="36" customHeight="1" x14ac:dyDescent="0.25">
      <c r="A41" s="52" t="s">
        <v>139</v>
      </c>
      <c r="B41" s="283" t="s">
        <v>140</v>
      </c>
      <c r="C41" s="284"/>
      <c r="D41" s="284"/>
      <c r="E41" s="284"/>
      <c r="F41" s="284"/>
      <c r="G41" s="284"/>
      <c r="H41" s="284"/>
      <c r="I41" s="284" t="s">
        <v>12</v>
      </c>
      <c r="J41" s="285"/>
      <c r="K41" s="53">
        <v>45681</v>
      </c>
      <c r="L41" s="57" t="s">
        <v>141</v>
      </c>
      <c r="M41" s="54" t="s">
        <v>142</v>
      </c>
      <c r="N41" s="55" t="s">
        <v>369</v>
      </c>
      <c r="O41" s="55" t="s">
        <v>143</v>
      </c>
    </row>
    <row r="42" spans="1:15" ht="36" customHeight="1" x14ac:dyDescent="0.25">
      <c r="A42" s="52" t="s">
        <v>144</v>
      </c>
      <c r="B42" s="283" t="s">
        <v>145</v>
      </c>
      <c r="C42" s="284"/>
      <c r="D42" s="284"/>
      <c r="E42" s="284"/>
      <c r="F42" s="284"/>
      <c r="G42" s="284"/>
      <c r="H42" s="284"/>
      <c r="I42" s="284" t="s">
        <v>12</v>
      </c>
      <c r="J42" s="285"/>
      <c r="K42" s="53">
        <v>45853</v>
      </c>
      <c r="L42" s="57" t="s">
        <v>146</v>
      </c>
      <c r="M42" s="54" t="s">
        <v>142</v>
      </c>
      <c r="N42" s="55" t="s">
        <v>370</v>
      </c>
      <c r="O42" s="55" t="s">
        <v>147</v>
      </c>
    </row>
    <row r="43" spans="1:15" ht="37.5" customHeight="1" x14ac:dyDescent="0.25">
      <c r="A43" s="52" t="s">
        <v>148</v>
      </c>
      <c r="B43" s="283" t="s">
        <v>145</v>
      </c>
      <c r="C43" s="284"/>
      <c r="D43" s="284"/>
      <c r="E43" s="284"/>
      <c r="F43" s="284"/>
      <c r="G43" s="284"/>
      <c r="H43" s="284"/>
      <c r="I43" s="284" t="s">
        <v>12</v>
      </c>
      <c r="J43" s="285"/>
      <c r="K43" s="53">
        <v>45945</v>
      </c>
      <c r="L43" s="57">
        <v>45945</v>
      </c>
      <c r="M43" s="54" t="s">
        <v>142</v>
      </c>
      <c r="N43" s="55" t="s">
        <v>370</v>
      </c>
      <c r="O43" s="55" t="s">
        <v>149</v>
      </c>
    </row>
    <row r="44" spans="1:15" ht="13.9" customHeight="1" x14ac:dyDescent="0.25">
      <c r="A44" s="272" t="s">
        <v>65</v>
      </c>
      <c r="B44" s="274" t="s">
        <v>150</v>
      </c>
      <c r="C44" s="49" t="s">
        <v>2</v>
      </c>
      <c r="D44" s="50">
        <f>D45</f>
        <v>336.41428000000002</v>
      </c>
      <c r="E44" s="50">
        <f t="shared" ref="E44:F44" si="4">E45</f>
        <v>336.41428000000002</v>
      </c>
      <c r="F44" s="50">
        <f t="shared" si="4"/>
        <v>336.41428000000002</v>
      </c>
      <c r="G44" s="50">
        <f t="shared" si="1"/>
        <v>100</v>
      </c>
      <c r="H44" s="286" t="s">
        <v>151</v>
      </c>
      <c r="I44" s="279" t="s">
        <v>152</v>
      </c>
      <c r="J44" s="282" t="s">
        <v>135</v>
      </c>
      <c r="K44" s="281">
        <v>1</v>
      </c>
      <c r="L44" s="281">
        <v>1</v>
      </c>
      <c r="M44" s="281">
        <v>0</v>
      </c>
      <c r="N44" s="281" t="s">
        <v>367</v>
      </c>
      <c r="O44" s="281" t="s">
        <v>287</v>
      </c>
    </row>
    <row r="45" spans="1:15" ht="13.9" customHeight="1" x14ac:dyDescent="0.25">
      <c r="A45" s="273"/>
      <c r="B45" s="275"/>
      <c r="C45" s="49" t="s">
        <v>10</v>
      </c>
      <c r="D45" s="50">
        <v>336.41428000000002</v>
      </c>
      <c r="E45" s="101">
        <v>336.41428000000002</v>
      </c>
      <c r="F45" s="101">
        <v>336.41428000000002</v>
      </c>
      <c r="G45" s="50">
        <f t="shared" si="1"/>
        <v>100</v>
      </c>
      <c r="H45" s="287"/>
      <c r="I45" s="280"/>
      <c r="J45" s="282"/>
      <c r="K45" s="282"/>
      <c r="L45" s="282"/>
      <c r="M45" s="282"/>
      <c r="N45" s="282"/>
      <c r="O45" s="282"/>
    </row>
    <row r="46" spans="1:15" ht="13.9" customHeight="1" x14ac:dyDescent="0.25">
      <c r="A46" s="273"/>
      <c r="B46" s="275"/>
      <c r="C46" s="49" t="s">
        <v>3</v>
      </c>
      <c r="D46" s="51">
        <v>0</v>
      </c>
      <c r="E46" s="51">
        <v>0</v>
      </c>
      <c r="F46" s="51">
        <v>0</v>
      </c>
      <c r="G46" s="51">
        <v>0</v>
      </c>
      <c r="H46" s="275"/>
      <c r="I46" s="280"/>
      <c r="J46" s="282"/>
      <c r="K46" s="282"/>
      <c r="L46" s="282"/>
      <c r="M46" s="282"/>
      <c r="N46" s="282"/>
      <c r="O46" s="282"/>
    </row>
    <row r="47" spans="1:15" ht="13.9" customHeight="1" x14ac:dyDescent="0.25">
      <c r="A47" s="273"/>
      <c r="B47" s="275"/>
      <c r="C47" s="49" t="s">
        <v>22</v>
      </c>
      <c r="D47" s="51">
        <v>0</v>
      </c>
      <c r="E47" s="51">
        <v>0</v>
      </c>
      <c r="F47" s="51">
        <v>0</v>
      </c>
      <c r="G47" s="51">
        <v>0</v>
      </c>
      <c r="H47" s="275"/>
      <c r="I47" s="280"/>
      <c r="J47" s="282"/>
      <c r="K47" s="282"/>
      <c r="L47" s="282"/>
      <c r="M47" s="282"/>
      <c r="N47" s="282"/>
      <c r="O47" s="282"/>
    </row>
    <row r="48" spans="1:15" ht="62.25" customHeight="1" x14ac:dyDescent="0.25">
      <c r="A48" s="273"/>
      <c r="B48" s="275"/>
      <c r="C48" s="49" t="s">
        <v>4</v>
      </c>
      <c r="D48" s="51">
        <v>0</v>
      </c>
      <c r="E48" s="51">
        <v>0</v>
      </c>
      <c r="F48" s="51">
        <v>0</v>
      </c>
      <c r="G48" s="51">
        <v>0</v>
      </c>
      <c r="H48" s="275"/>
      <c r="I48" s="280"/>
      <c r="J48" s="282"/>
      <c r="K48" s="282"/>
      <c r="L48" s="282"/>
      <c r="M48" s="282"/>
      <c r="N48" s="282"/>
      <c r="O48" s="282"/>
    </row>
    <row r="49" spans="1:15" ht="40.5" customHeight="1" x14ac:dyDescent="0.25">
      <c r="A49" s="52" t="s">
        <v>153</v>
      </c>
      <c r="B49" s="283" t="s">
        <v>154</v>
      </c>
      <c r="C49" s="284"/>
      <c r="D49" s="284"/>
      <c r="E49" s="284"/>
      <c r="F49" s="284"/>
      <c r="G49" s="284"/>
      <c r="H49" s="284"/>
      <c r="I49" s="284"/>
      <c r="J49" s="285"/>
      <c r="K49" s="53">
        <v>45681</v>
      </c>
      <c r="L49" s="57">
        <v>45679</v>
      </c>
      <c r="M49" s="54" t="s">
        <v>137</v>
      </c>
      <c r="N49" s="55" t="s">
        <v>369</v>
      </c>
      <c r="O49" s="55" t="s">
        <v>155</v>
      </c>
    </row>
    <row r="50" spans="1:15" ht="40.5" customHeight="1" x14ac:dyDescent="0.25">
      <c r="A50" s="52" t="s">
        <v>156</v>
      </c>
      <c r="B50" s="283" t="s">
        <v>157</v>
      </c>
      <c r="C50" s="293"/>
      <c r="D50" s="293"/>
      <c r="E50" s="293"/>
      <c r="F50" s="293"/>
      <c r="G50" s="293"/>
      <c r="H50" s="293"/>
      <c r="I50" s="293"/>
      <c r="J50" s="294"/>
      <c r="K50" s="53">
        <v>45747</v>
      </c>
      <c r="L50" s="57">
        <v>45747</v>
      </c>
      <c r="M50" s="54" t="s">
        <v>142</v>
      </c>
      <c r="N50" s="55" t="s">
        <v>370</v>
      </c>
      <c r="O50" s="55" t="s">
        <v>158</v>
      </c>
    </row>
    <row r="51" spans="1:15" ht="40.5" customHeight="1" x14ac:dyDescent="0.25">
      <c r="A51" s="52" t="s">
        <v>159</v>
      </c>
      <c r="B51" s="283" t="s">
        <v>157</v>
      </c>
      <c r="C51" s="293"/>
      <c r="D51" s="293"/>
      <c r="E51" s="293"/>
      <c r="F51" s="293"/>
      <c r="G51" s="293"/>
      <c r="H51" s="293"/>
      <c r="I51" s="293"/>
      <c r="J51" s="294"/>
      <c r="K51" s="53">
        <v>45838</v>
      </c>
      <c r="L51" s="57">
        <v>45838</v>
      </c>
      <c r="M51" s="54" t="s">
        <v>142</v>
      </c>
      <c r="N51" s="55" t="s">
        <v>370</v>
      </c>
      <c r="O51" s="55" t="s">
        <v>160</v>
      </c>
    </row>
    <row r="52" spans="1:15" ht="40.5" customHeight="1" x14ac:dyDescent="0.25">
      <c r="A52" s="52" t="s">
        <v>161</v>
      </c>
      <c r="B52" s="283" t="s">
        <v>157</v>
      </c>
      <c r="C52" s="293"/>
      <c r="D52" s="293"/>
      <c r="E52" s="293"/>
      <c r="F52" s="293"/>
      <c r="G52" s="293"/>
      <c r="H52" s="293"/>
      <c r="I52" s="293"/>
      <c r="J52" s="294"/>
      <c r="K52" s="53">
        <v>45930</v>
      </c>
      <c r="L52" s="58">
        <v>45930</v>
      </c>
      <c r="M52" s="54" t="s">
        <v>142</v>
      </c>
      <c r="N52" s="55" t="s">
        <v>370</v>
      </c>
      <c r="O52" s="59" t="s">
        <v>162</v>
      </c>
    </row>
    <row r="53" spans="1:15" ht="77.25" customHeight="1" x14ac:dyDescent="0.25">
      <c r="A53" s="52" t="s">
        <v>163</v>
      </c>
      <c r="B53" s="283" t="s">
        <v>157</v>
      </c>
      <c r="C53" s="284"/>
      <c r="D53" s="284"/>
      <c r="E53" s="284"/>
      <c r="F53" s="284"/>
      <c r="G53" s="284"/>
      <c r="H53" s="284"/>
      <c r="I53" s="284"/>
      <c r="J53" s="285"/>
      <c r="K53" s="53">
        <v>46017</v>
      </c>
      <c r="L53" s="57">
        <v>46017</v>
      </c>
      <c r="M53" s="67" t="s">
        <v>142</v>
      </c>
      <c r="N53" s="55" t="s">
        <v>370</v>
      </c>
      <c r="O53" s="55" t="s">
        <v>288</v>
      </c>
    </row>
    <row r="54" spans="1:15" ht="17.25" customHeight="1" x14ac:dyDescent="0.25">
      <c r="A54" s="288" t="s">
        <v>165</v>
      </c>
      <c r="B54" s="274" t="s">
        <v>166</v>
      </c>
      <c r="C54" s="49" t="s">
        <v>2</v>
      </c>
      <c r="D54" s="50">
        <f>D55</f>
        <v>1355.58572</v>
      </c>
      <c r="E54" s="50">
        <f t="shared" ref="E54:F54" si="5">E55</f>
        <v>1355.58572</v>
      </c>
      <c r="F54" s="50">
        <f t="shared" si="5"/>
        <v>1355.58572</v>
      </c>
      <c r="G54" s="50">
        <f t="shared" si="1"/>
        <v>100</v>
      </c>
      <c r="H54" s="286" t="s">
        <v>167</v>
      </c>
      <c r="I54" s="279" t="s">
        <v>168</v>
      </c>
      <c r="J54" s="282" t="s">
        <v>135</v>
      </c>
      <c r="K54" s="281">
        <v>1</v>
      </c>
      <c r="L54" s="281">
        <v>1</v>
      </c>
      <c r="M54" s="281">
        <v>0</v>
      </c>
      <c r="N54" s="290" t="s">
        <v>367</v>
      </c>
      <c r="O54" s="290" t="s">
        <v>284</v>
      </c>
    </row>
    <row r="55" spans="1:15" ht="18.75" customHeight="1" x14ac:dyDescent="0.25">
      <c r="A55" s="289"/>
      <c r="B55" s="275"/>
      <c r="C55" s="49" t="s">
        <v>10</v>
      </c>
      <c r="D55" s="50">
        <v>1355.58572</v>
      </c>
      <c r="E55" s="101">
        <v>1355.58572</v>
      </c>
      <c r="F55" s="101">
        <v>1355.58572</v>
      </c>
      <c r="G55" s="50">
        <f t="shared" si="1"/>
        <v>100</v>
      </c>
      <c r="H55" s="287"/>
      <c r="I55" s="280"/>
      <c r="J55" s="282"/>
      <c r="K55" s="282"/>
      <c r="L55" s="282"/>
      <c r="M55" s="282"/>
      <c r="N55" s="291"/>
      <c r="O55" s="291"/>
    </row>
    <row r="56" spans="1:15" ht="15.75" customHeight="1" x14ac:dyDescent="0.25">
      <c r="A56" s="289"/>
      <c r="B56" s="275"/>
      <c r="C56" s="49" t="s">
        <v>3</v>
      </c>
      <c r="D56" s="51">
        <v>0</v>
      </c>
      <c r="E56" s="51">
        <v>0</v>
      </c>
      <c r="F56" s="51">
        <v>0</v>
      </c>
      <c r="G56" s="51">
        <v>0</v>
      </c>
      <c r="H56" s="275"/>
      <c r="I56" s="280"/>
      <c r="J56" s="282"/>
      <c r="K56" s="282"/>
      <c r="L56" s="282"/>
      <c r="M56" s="282"/>
      <c r="N56" s="291"/>
      <c r="O56" s="291"/>
    </row>
    <row r="57" spans="1:15" ht="16.5" customHeight="1" x14ac:dyDescent="0.25">
      <c r="A57" s="289"/>
      <c r="B57" s="275"/>
      <c r="C57" s="49" t="s">
        <v>22</v>
      </c>
      <c r="D57" s="51">
        <v>0</v>
      </c>
      <c r="E57" s="51">
        <v>0</v>
      </c>
      <c r="F57" s="51">
        <v>0</v>
      </c>
      <c r="G57" s="51">
        <v>0</v>
      </c>
      <c r="H57" s="275"/>
      <c r="I57" s="280"/>
      <c r="J57" s="282"/>
      <c r="K57" s="282"/>
      <c r="L57" s="282"/>
      <c r="M57" s="282"/>
      <c r="N57" s="291"/>
      <c r="O57" s="291"/>
    </row>
    <row r="58" spans="1:15" ht="62.25" customHeight="1" x14ac:dyDescent="0.25">
      <c r="A58" s="289"/>
      <c r="B58" s="275"/>
      <c r="C58" s="49" t="s">
        <v>4</v>
      </c>
      <c r="D58" s="51">
        <v>0</v>
      </c>
      <c r="E58" s="51">
        <v>0</v>
      </c>
      <c r="F58" s="51">
        <v>0</v>
      </c>
      <c r="G58" s="51">
        <v>0</v>
      </c>
      <c r="H58" s="275"/>
      <c r="I58" s="280"/>
      <c r="J58" s="282"/>
      <c r="K58" s="282"/>
      <c r="L58" s="282"/>
      <c r="M58" s="282"/>
      <c r="N58" s="292"/>
      <c r="O58" s="292"/>
    </row>
    <row r="59" spans="1:15" ht="40.5" customHeight="1" x14ac:dyDescent="0.25">
      <c r="A59" s="52" t="s">
        <v>169</v>
      </c>
      <c r="B59" s="283" t="s">
        <v>170</v>
      </c>
      <c r="C59" s="284"/>
      <c r="D59" s="284"/>
      <c r="E59" s="284"/>
      <c r="F59" s="284"/>
      <c r="G59" s="284"/>
      <c r="H59" s="284"/>
      <c r="I59" s="284"/>
      <c r="J59" s="285"/>
      <c r="K59" s="53">
        <v>45681</v>
      </c>
      <c r="L59" s="57">
        <v>45679</v>
      </c>
      <c r="M59" s="54" t="s">
        <v>142</v>
      </c>
      <c r="N59" s="55" t="s">
        <v>369</v>
      </c>
      <c r="O59" s="55" t="s">
        <v>155</v>
      </c>
    </row>
    <row r="60" spans="1:15" ht="40.5" customHeight="1" x14ac:dyDescent="0.25">
      <c r="A60" s="52" t="s">
        <v>171</v>
      </c>
      <c r="B60" s="283" t="s">
        <v>172</v>
      </c>
      <c r="C60" s="293"/>
      <c r="D60" s="293"/>
      <c r="E60" s="293"/>
      <c r="F60" s="293"/>
      <c r="G60" s="293"/>
      <c r="H60" s="293"/>
      <c r="I60" s="293"/>
      <c r="J60" s="294"/>
      <c r="K60" s="53">
        <v>45747</v>
      </c>
      <c r="L60" s="57">
        <v>45747</v>
      </c>
      <c r="M60" s="54" t="s">
        <v>142</v>
      </c>
      <c r="N60" s="55" t="s">
        <v>371</v>
      </c>
      <c r="O60" s="55" t="s">
        <v>173</v>
      </c>
    </row>
    <row r="61" spans="1:15" ht="40.5" customHeight="1" x14ac:dyDescent="0.25">
      <c r="A61" s="52" t="s">
        <v>174</v>
      </c>
      <c r="B61" s="283" t="s">
        <v>172</v>
      </c>
      <c r="C61" s="293"/>
      <c r="D61" s="293"/>
      <c r="E61" s="293"/>
      <c r="F61" s="293"/>
      <c r="G61" s="293"/>
      <c r="H61" s="293"/>
      <c r="I61" s="293"/>
      <c r="J61" s="294"/>
      <c r="K61" s="53">
        <v>45838</v>
      </c>
      <c r="L61" s="57">
        <v>45838</v>
      </c>
      <c r="M61" s="54" t="s">
        <v>142</v>
      </c>
      <c r="N61" s="55" t="s">
        <v>371</v>
      </c>
      <c r="O61" s="55" t="s">
        <v>175</v>
      </c>
    </row>
    <row r="62" spans="1:15" ht="40.5" customHeight="1" x14ac:dyDescent="0.25">
      <c r="A62" s="52" t="s">
        <v>176</v>
      </c>
      <c r="B62" s="283" t="s">
        <v>172</v>
      </c>
      <c r="C62" s="293"/>
      <c r="D62" s="293"/>
      <c r="E62" s="293"/>
      <c r="F62" s="293"/>
      <c r="G62" s="293"/>
      <c r="H62" s="293"/>
      <c r="I62" s="293"/>
      <c r="J62" s="294"/>
      <c r="K62" s="53">
        <v>45930</v>
      </c>
      <c r="L62" s="58">
        <v>45930</v>
      </c>
      <c r="M62" s="54" t="s">
        <v>137</v>
      </c>
      <c r="N62" s="76" t="s">
        <v>371</v>
      </c>
      <c r="O62" s="135" t="s">
        <v>177</v>
      </c>
    </row>
    <row r="63" spans="1:15" ht="40.5" customHeight="1" x14ac:dyDescent="0.25">
      <c r="A63" s="52" t="s">
        <v>178</v>
      </c>
      <c r="B63" s="283" t="s">
        <v>172</v>
      </c>
      <c r="C63" s="284"/>
      <c r="D63" s="284"/>
      <c r="E63" s="284"/>
      <c r="F63" s="284"/>
      <c r="G63" s="284"/>
      <c r="H63" s="284"/>
      <c r="I63" s="284"/>
      <c r="J63" s="285"/>
      <c r="K63" s="53">
        <v>46017</v>
      </c>
      <c r="L63" s="57">
        <v>46017</v>
      </c>
      <c r="M63" s="67" t="s">
        <v>142</v>
      </c>
      <c r="N63" s="66" t="s">
        <v>371</v>
      </c>
      <c r="O63" s="66" t="s">
        <v>283</v>
      </c>
    </row>
    <row r="64" spans="1:15" ht="96.75" customHeight="1" x14ac:dyDescent="0.25">
      <c r="A64" s="95"/>
      <c r="B64" s="295" t="s">
        <v>179</v>
      </c>
      <c r="C64" s="296"/>
      <c r="D64" s="296"/>
      <c r="E64" s="296"/>
      <c r="F64" s="296"/>
      <c r="G64" s="297"/>
      <c r="H64" s="60" t="s">
        <v>180</v>
      </c>
      <c r="I64" s="61" t="s">
        <v>181</v>
      </c>
      <c r="J64" s="62" t="s">
        <v>182</v>
      </c>
      <c r="K64" s="63">
        <v>0</v>
      </c>
      <c r="L64" s="62">
        <v>4</v>
      </c>
      <c r="M64" s="63">
        <v>4</v>
      </c>
      <c r="N64" s="78" t="s">
        <v>291</v>
      </c>
      <c r="O64" s="79" t="s">
        <v>286</v>
      </c>
    </row>
    <row r="65" spans="1:15" ht="13.9" customHeight="1" x14ac:dyDescent="0.25">
      <c r="A65" s="288" t="s">
        <v>183</v>
      </c>
      <c r="B65" s="274" t="s">
        <v>184</v>
      </c>
      <c r="C65" s="49" t="s">
        <v>2</v>
      </c>
      <c r="D65" s="50">
        <f>D66</f>
        <v>2085.9134600000002</v>
      </c>
      <c r="E65" s="50">
        <f t="shared" ref="E65:F65" si="6">E66</f>
        <v>2085.9134600000002</v>
      </c>
      <c r="F65" s="50">
        <f t="shared" si="6"/>
        <v>2085.9134600000002</v>
      </c>
      <c r="G65" s="50">
        <f t="shared" si="1"/>
        <v>100</v>
      </c>
      <c r="H65" s="300" t="s">
        <v>185</v>
      </c>
      <c r="I65" s="279" t="s">
        <v>186</v>
      </c>
      <c r="J65" s="281" t="s">
        <v>135</v>
      </c>
      <c r="K65" s="281">
        <v>1</v>
      </c>
      <c r="L65" s="281">
        <v>1</v>
      </c>
      <c r="M65" s="281">
        <v>0</v>
      </c>
      <c r="N65" s="290" t="s">
        <v>367</v>
      </c>
      <c r="O65" s="290" t="s">
        <v>282</v>
      </c>
    </row>
    <row r="66" spans="1:15" ht="13.9" customHeight="1" x14ac:dyDescent="0.25">
      <c r="A66" s="289"/>
      <c r="B66" s="275"/>
      <c r="C66" s="49" t="s">
        <v>10</v>
      </c>
      <c r="D66" s="50">
        <v>2085.9134600000002</v>
      </c>
      <c r="E66" s="101">
        <v>2085.9134600000002</v>
      </c>
      <c r="F66" s="101">
        <v>2085.9134600000002</v>
      </c>
      <c r="G66" s="50">
        <f t="shared" si="1"/>
        <v>100</v>
      </c>
      <c r="H66" s="287"/>
      <c r="I66" s="280"/>
      <c r="J66" s="282"/>
      <c r="K66" s="282"/>
      <c r="L66" s="282"/>
      <c r="M66" s="298"/>
      <c r="N66" s="291"/>
      <c r="O66" s="291"/>
    </row>
    <row r="67" spans="1:15" ht="13.9" customHeight="1" x14ac:dyDescent="0.25">
      <c r="A67" s="289"/>
      <c r="B67" s="275"/>
      <c r="C67" s="49" t="s">
        <v>3</v>
      </c>
      <c r="D67" s="51">
        <v>0</v>
      </c>
      <c r="E67" s="51">
        <v>0</v>
      </c>
      <c r="F67" s="51">
        <v>0</v>
      </c>
      <c r="G67" s="51">
        <v>0</v>
      </c>
      <c r="H67" s="275"/>
      <c r="I67" s="280"/>
      <c r="J67" s="282"/>
      <c r="K67" s="282"/>
      <c r="L67" s="282"/>
      <c r="M67" s="298"/>
      <c r="N67" s="291"/>
      <c r="O67" s="291"/>
    </row>
    <row r="68" spans="1:15" ht="13.9" customHeight="1" x14ac:dyDescent="0.25">
      <c r="A68" s="289"/>
      <c r="B68" s="275"/>
      <c r="C68" s="49" t="s">
        <v>22</v>
      </c>
      <c r="D68" s="51">
        <v>0</v>
      </c>
      <c r="E68" s="51">
        <v>0</v>
      </c>
      <c r="F68" s="51">
        <v>0</v>
      </c>
      <c r="G68" s="51">
        <v>0</v>
      </c>
      <c r="H68" s="275"/>
      <c r="I68" s="280"/>
      <c r="J68" s="282"/>
      <c r="K68" s="282"/>
      <c r="L68" s="282"/>
      <c r="M68" s="298"/>
      <c r="N68" s="291"/>
      <c r="O68" s="291"/>
    </row>
    <row r="69" spans="1:15" ht="46.5" customHeight="1" x14ac:dyDescent="0.25">
      <c r="A69" s="289"/>
      <c r="B69" s="275"/>
      <c r="C69" s="49" t="s">
        <v>4</v>
      </c>
      <c r="D69" s="51">
        <v>0</v>
      </c>
      <c r="E69" s="51">
        <v>0</v>
      </c>
      <c r="F69" s="51">
        <v>0</v>
      </c>
      <c r="G69" s="51">
        <v>0</v>
      </c>
      <c r="H69" s="275"/>
      <c r="I69" s="280"/>
      <c r="J69" s="282"/>
      <c r="K69" s="282"/>
      <c r="L69" s="282"/>
      <c r="M69" s="299"/>
      <c r="N69" s="292"/>
      <c r="O69" s="292"/>
    </row>
    <row r="70" spans="1:15" ht="39" customHeight="1" x14ac:dyDescent="0.25">
      <c r="A70" s="52" t="s">
        <v>187</v>
      </c>
      <c r="B70" s="283" t="s">
        <v>188</v>
      </c>
      <c r="C70" s="284"/>
      <c r="D70" s="284"/>
      <c r="E70" s="284"/>
      <c r="F70" s="284"/>
      <c r="G70" s="284"/>
      <c r="H70" s="284"/>
      <c r="I70" s="284"/>
      <c r="J70" s="285"/>
      <c r="K70" s="53">
        <v>45681</v>
      </c>
      <c r="L70" s="53">
        <v>45679</v>
      </c>
      <c r="M70" s="54" t="s">
        <v>142</v>
      </c>
      <c r="N70" s="66" t="s">
        <v>369</v>
      </c>
      <c r="O70" s="55" t="s">
        <v>155</v>
      </c>
    </row>
    <row r="71" spans="1:15" ht="39" customHeight="1" x14ac:dyDescent="0.25">
      <c r="A71" s="52" t="s">
        <v>189</v>
      </c>
      <c r="B71" s="283" t="s">
        <v>190</v>
      </c>
      <c r="C71" s="293"/>
      <c r="D71" s="293"/>
      <c r="E71" s="293"/>
      <c r="F71" s="293"/>
      <c r="G71" s="293"/>
      <c r="H71" s="293"/>
      <c r="I71" s="293"/>
      <c r="J71" s="294"/>
      <c r="K71" s="53">
        <v>45747</v>
      </c>
      <c r="L71" s="53">
        <v>45747</v>
      </c>
      <c r="M71" s="54" t="s">
        <v>137</v>
      </c>
      <c r="N71" s="66" t="s">
        <v>372</v>
      </c>
      <c r="O71" s="55" t="s">
        <v>191</v>
      </c>
    </row>
    <row r="72" spans="1:15" ht="54.75" customHeight="1" x14ac:dyDescent="0.25">
      <c r="A72" s="52" t="s">
        <v>192</v>
      </c>
      <c r="B72" s="283" t="s">
        <v>190</v>
      </c>
      <c r="C72" s="293"/>
      <c r="D72" s="293"/>
      <c r="E72" s="293"/>
      <c r="F72" s="293"/>
      <c r="G72" s="293"/>
      <c r="H72" s="293"/>
      <c r="I72" s="293"/>
      <c r="J72" s="294"/>
      <c r="K72" s="53">
        <v>45838</v>
      </c>
      <c r="L72" s="53">
        <v>45838</v>
      </c>
      <c r="M72" s="54" t="s">
        <v>142</v>
      </c>
      <c r="N72" s="66" t="s">
        <v>372</v>
      </c>
      <c r="O72" s="66" t="s">
        <v>193</v>
      </c>
    </row>
    <row r="73" spans="1:15" ht="39" customHeight="1" x14ac:dyDescent="0.25">
      <c r="A73" s="52" t="s">
        <v>194</v>
      </c>
      <c r="B73" s="283" t="s">
        <v>190</v>
      </c>
      <c r="C73" s="293"/>
      <c r="D73" s="293"/>
      <c r="E73" s="293"/>
      <c r="F73" s="293"/>
      <c r="G73" s="293"/>
      <c r="H73" s="293"/>
      <c r="I73" s="293"/>
      <c r="J73" s="294"/>
      <c r="K73" s="53">
        <v>45930</v>
      </c>
      <c r="L73" s="53">
        <v>45930</v>
      </c>
      <c r="M73" s="54" t="s">
        <v>142</v>
      </c>
      <c r="N73" s="66" t="s">
        <v>373</v>
      </c>
      <c r="O73" s="66" t="s">
        <v>195</v>
      </c>
    </row>
    <row r="74" spans="1:15" ht="39" customHeight="1" x14ac:dyDescent="0.25">
      <c r="A74" s="52" t="s">
        <v>196</v>
      </c>
      <c r="B74" s="283" t="s">
        <v>197</v>
      </c>
      <c r="C74" s="284"/>
      <c r="D74" s="284"/>
      <c r="E74" s="284"/>
      <c r="F74" s="284"/>
      <c r="G74" s="284"/>
      <c r="H74" s="284"/>
      <c r="I74" s="284"/>
      <c r="J74" s="285"/>
      <c r="K74" s="53">
        <v>46017</v>
      </c>
      <c r="L74" s="57">
        <v>45936</v>
      </c>
      <c r="M74" s="67" t="s">
        <v>142</v>
      </c>
      <c r="N74" s="66" t="s">
        <v>374</v>
      </c>
      <c r="O74" s="66" t="s">
        <v>281</v>
      </c>
    </row>
    <row r="75" spans="1:15" ht="63" customHeight="1" x14ac:dyDescent="0.25">
      <c r="A75" s="95"/>
      <c r="B75" s="295" t="s">
        <v>198</v>
      </c>
      <c r="C75" s="296"/>
      <c r="D75" s="296"/>
      <c r="E75" s="296"/>
      <c r="F75" s="296"/>
      <c r="G75" s="297"/>
      <c r="H75" s="60" t="s">
        <v>199</v>
      </c>
      <c r="I75" s="61" t="s">
        <v>181</v>
      </c>
      <c r="J75" s="62" t="s">
        <v>182</v>
      </c>
      <c r="K75" s="63">
        <v>0</v>
      </c>
      <c r="L75" s="62">
        <v>0</v>
      </c>
      <c r="M75" s="63">
        <v>0</v>
      </c>
      <c r="N75" s="77" t="s">
        <v>285</v>
      </c>
      <c r="O75" s="60"/>
    </row>
    <row r="76" spans="1:15" ht="39" customHeight="1" x14ac:dyDescent="0.25">
      <c r="A76" s="288" t="s">
        <v>200</v>
      </c>
      <c r="B76" s="274" t="s">
        <v>201</v>
      </c>
      <c r="C76" s="49" t="s">
        <v>2</v>
      </c>
      <c r="D76" s="50">
        <f>D77</f>
        <v>274.5</v>
      </c>
      <c r="E76" s="50">
        <f t="shared" ref="E76:F76" si="7">E77</f>
        <v>274.5</v>
      </c>
      <c r="F76" s="50">
        <f t="shared" si="7"/>
        <v>274.5</v>
      </c>
      <c r="G76" s="50">
        <f t="shared" si="1"/>
        <v>100</v>
      </c>
      <c r="H76" s="286" t="s">
        <v>202</v>
      </c>
      <c r="I76" s="279" t="s">
        <v>186</v>
      </c>
      <c r="J76" s="281" t="s">
        <v>135</v>
      </c>
      <c r="K76" s="281">
        <v>1</v>
      </c>
      <c r="L76" s="281">
        <v>1</v>
      </c>
      <c r="M76" s="281">
        <v>0</v>
      </c>
      <c r="N76" s="301" t="s">
        <v>367</v>
      </c>
      <c r="O76" s="302" t="s">
        <v>209</v>
      </c>
    </row>
    <row r="77" spans="1:15" ht="39" customHeight="1" x14ac:dyDescent="0.25">
      <c r="A77" s="289"/>
      <c r="B77" s="275"/>
      <c r="C77" s="49" t="s">
        <v>10</v>
      </c>
      <c r="D77" s="64">
        <v>274.5</v>
      </c>
      <c r="E77" s="51">
        <v>274.5</v>
      </c>
      <c r="F77" s="50">
        <v>274.5</v>
      </c>
      <c r="G77" s="50">
        <f t="shared" si="1"/>
        <v>100</v>
      </c>
      <c r="H77" s="287"/>
      <c r="I77" s="280"/>
      <c r="J77" s="282"/>
      <c r="K77" s="282"/>
      <c r="L77" s="282"/>
      <c r="M77" s="298"/>
      <c r="N77" s="282"/>
      <c r="O77" s="303"/>
    </row>
    <row r="78" spans="1:15" ht="39" customHeight="1" x14ac:dyDescent="0.25">
      <c r="A78" s="289"/>
      <c r="B78" s="275"/>
      <c r="C78" s="49" t="s">
        <v>3</v>
      </c>
      <c r="D78" s="51">
        <v>0</v>
      </c>
      <c r="E78" s="51">
        <v>0</v>
      </c>
      <c r="F78" s="51">
        <v>0</v>
      </c>
      <c r="G78" s="51">
        <v>0</v>
      </c>
      <c r="H78" s="275"/>
      <c r="I78" s="280"/>
      <c r="J78" s="282"/>
      <c r="K78" s="282"/>
      <c r="L78" s="282"/>
      <c r="M78" s="298"/>
      <c r="N78" s="282"/>
      <c r="O78" s="303"/>
    </row>
    <row r="79" spans="1:15" ht="35.25" customHeight="1" x14ac:dyDescent="0.25">
      <c r="A79" s="289"/>
      <c r="B79" s="275"/>
      <c r="C79" s="49" t="s">
        <v>22</v>
      </c>
      <c r="D79" s="51">
        <v>0</v>
      </c>
      <c r="E79" s="51">
        <v>0</v>
      </c>
      <c r="F79" s="51">
        <v>0</v>
      </c>
      <c r="G79" s="51">
        <v>0</v>
      </c>
      <c r="H79" s="275"/>
      <c r="I79" s="280"/>
      <c r="J79" s="282"/>
      <c r="K79" s="282"/>
      <c r="L79" s="282"/>
      <c r="M79" s="298"/>
      <c r="N79" s="282"/>
      <c r="O79" s="303"/>
    </row>
    <row r="80" spans="1:15" ht="18" customHeight="1" x14ac:dyDescent="0.25">
      <c r="A80" s="289"/>
      <c r="B80" s="275"/>
      <c r="C80" s="49" t="s">
        <v>4</v>
      </c>
      <c r="D80" s="51">
        <v>0</v>
      </c>
      <c r="E80" s="51">
        <v>0</v>
      </c>
      <c r="F80" s="51">
        <v>0</v>
      </c>
      <c r="G80" s="51">
        <v>0</v>
      </c>
      <c r="H80" s="275"/>
      <c r="I80" s="280"/>
      <c r="J80" s="282"/>
      <c r="K80" s="282"/>
      <c r="L80" s="282"/>
      <c r="M80" s="299"/>
      <c r="N80" s="282"/>
      <c r="O80" s="304"/>
    </row>
    <row r="81" spans="1:15" ht="39" customHeight="1" x14ac:dyDescent="0.25">
      <c r="A81" s="52" t="s">
        <v>203</v>
      </c>
      <c r="B81" s="283" t="s">
        <v>188</v>
      </c>
      <c r="C81" s="284"/>
      <c r="D81" s="284"/>
      <c r="E81" s="284"/>
      <c r="F81" s="284"/>
      <c r="G81" s="284"/>
      <c r="H81" s="284"/>
      <c r="I81" s="284"/>
      <c r="J81" s="285"/>
      <c r="K81" s="53">
        <v>45681</v>
      </c>
      <c r="L81" s="53">
        <v>45679</v>
      </c>
      <c r="M81" s="54" t="s">
        <v>142</v>
      </c>
      <c r="N81" s="66" t="s">
        <v>369</v>
      </c>
      <c r="O81" s="55" t="s">
        <v>155</v>
      </c>
    </row>
    <row r="82" spans="1:15" ht="39" customHeight="1" x14ac:dyDescent="0.25">
      <c r="A82" s="52" t="s">
        <v>204</v>
      </c>
      <c r="B82" s="283" t="s">
        <v>190</v>
      </c>
      <c r="C82" s="293"/>
      <c r="D82" s="293"/>
      <c r="E82" s="293"/>
      <c r="F82" s="293"/>
      <c r="G82" s="293"/>
      <c r="H82" s="293"/>
      <c r="I82" s="293"/>
      <c r="J82" s="294"/>
      <c r="K82" s="53">
        <v>45747</v>
      </c>
      <c r="L82" s="53">
        <v>45747</v>
      </c>
      <c r="M82" s="54" t="s">
        <v>142</v>
      </c>
      <c r="N82" s="66" t="s">
        <v>373</v>
      </c>
      <c r="O82" s="55" t="s">
        <v>205</v>
      </c>
    </row>
    <row r="83" spans="1:15" ht="39" customHeight="1" x14ac:dyDescent="0.25">
      <c r="A83" s="52" t="s">
        <v>206</v>
      </c>
      <c r="B83" s="283" t="s">
        <v>190</v>
      </c>
      <c r="C83" s="293"/>
      <c r="D83" s="293"/>
      <c r="E83" s="293"/>
      <c r="F83" s="293"/>
      <c r="G83" s="293"/>
      <c r="H83" s="293"/>
      <c r="I83" s="293"/>
      <c r="J83" s="294"/>
      <c r="K83" s="53">
        <v>45838</v>
      </c>
      <c r="L83" s="53">
        <v>45838</v>
      </c>
      <c r="M83" s="54" t="s">
        <v>142</v>
      </c>
      <c r="N83" s="66" t="s">
        <v>373</v>
      </c>
      <c r="O83" s="55" t="s">
        <v>207</v>
      </c>
    </row>
    <row r="84" spans="1:15" ht="39" customHeight="1" x14ac:dyDescent="0.25">
      <c r="A84" s="52" t="s">
        <v>208</v>
      </c>
      <c r="B84" s="283" t="s">
        <v>190</v>
      </c>
      <c r="C84" s="293"/>
      <c r="D84" s="293"/>
      <c r="E84" s="293"/>
      <c r="F84" s="293"/>
      <c r="G84" s="293"/>
      <c r="H84" s="293"/>
      <c r="I84" s="293"/>
      <c r="J84" s="294"/>
      <c r="K84" s="53">
        <v>45930</v>
      </c>
      <c r="L84" s="65" t="s">
        <v>164</v>
      </c>
      <c r="M84" s="67" t="s">
        <v>137</v>
      </c>
      <c r="N84" s="66" t="s">
        <v>373</v>
      </c>
      <c r="O84" s="305"/>
    </row>
    <row r="85" spans="1:15" ht="39" customHeight="1" x14ac:dyDescent="0.25">
      <c r="A85" s="52" t="s">
        <v>210</v>
      </c>
      <c r="B85" s="283" t="s">
        <v>197</v>
      </c>
      <c r="C85" s="284"/>
      <c r="D85" s="284"/>
      <c r="E85" s="284"/>
      <c r="F85" s="284"/>
      <c r="G85" s="284"/>
      <c r="H85" s="284"/>
      <c r="I85" s="284"/>
      <c r="J85" s="285"/>
      <c r="K85" s="53">
        <v>46017</v>
      </c>
      <c r="L85" s="55" t="s">
        <v>164</v>
      </c>
      <c r="M85" s="67" t="s">
        <v>142</v>
      </c>
      <c r="N85" s="66" t="s">
        <v>375</v>
      </c>
      <c r="O85" s="306"/>
    </row>
    <row r="86" spans="1:15" ht="17.25" customHeight="1" x14ac:dyDescent="0.25">
      <c r="A86" s="288" t="s">
        <v>211</v>
      </c>
      <c r="B86" s="307" t="s">
        <v>212</v>
      </c>
      <c r="C86" s="49" t="s">
        <v>2</v>
      </c>
      <c r="D86" s="50">
        <f>D87</f>
        <v>150</v>
      </c>
      <c r="E86" s="50">
        <f t="shared" ref="E86:F86" si="8">E87</f>
        <v>150</v>
      </c>
      <c r="F86" s="50">
        <f t="shared" si="8"/>
        <v>150</v>
      </c>
      <c r="G86" s="50">
        <f t="shared" ref="G86:G98" si="9">F86/D86*100</f>
        <v>100</v>
      </c>
      <c r="H86" s="286" t="s">
        <v>213</v>
      </c>
      <c r="I86" s="279" t="s">
        <v>214</v>
      </c>
      <c r="J86" s="281" t="s">
        <v>135</v>
      </c>
      <c r="K86" s="281">
        <v>1</v>
      </c>
      <c r="L86" s="281">
        <v>1</v>
      </c>
      <c r="M86" s="281">
        <v>0</v>
      </c>
      <c r="N86" s="290" t="s">
        <v>367</v>
      </c>
      <c r="O86" s="290" t="s">
        <v>280</v>
      </c>
    </row>
    <row r="87" spans="1:15" ht="22.5" customHeight="1" x14ac:dyDescent="0.25">
      <c r="A87" s="289"/>
      <c r="B87" s="275"/>
      <c r="C87" s="49" t="s">
        <v>10</v>
      </c>
      <c r="D87" s="50">
        <v>150</v>
      </c>
      <c r="E87" s="50">
        <v>150</v>
      </c>
      <c r="F87" s="50">
        <v>150</v>
      </c>
      <c r="G87" s="50">
        <f t="shared" si="9"/>
        <v>100</v>
      </c>
      <c r="H87" s="287"/>
      <c r="I87" s="280"/>
      <c r="J87" s="282"/>
      <c r="K87" s="282"/>
      <c r="L87" s="282"/>
      <c r="M87" s="298"/>
      <c r="N87" s="291"/>
      <c r="O87" s="291"/>
    </row>
    <row r="88" spans="1:15" ht="20.25" customHeight="1" x14ac:dyDescent="0.25">
      <c r="A88" s="289"/>
      <c r="B88" s="275"/>
      <c r="C88" s="49" t="s">
        <v>3</v>
      </c>
      <c r="D88" s="51">
        <v>0</v>
      </c>
      <c r="E88" s="51">
        <v>0</v>
      </c>
      <c r="F88" s="51">
        <v>0</v>
      </c>
      <c r="G88" s="51">
        <v>0</v>
      </c>
      <c r="H88" s="275"/>
      <c r="I88" s="280"/>
      <c r="J88" s="282"/>
      <c r="K88" s="282"/>
      <c r="L88" s="282"/>
      <c r="M88" s="298"/>
      <c r="N88" s="291"/>
      <c r="O88" s="291"/>
    </row>
    <row r="89" spans="1:15" ht="21.75" customHeight="1" x14ac:dyDescent="0.25">
      <c r="A89" s="289"/>
      <c r="B89" s="275"/>
      <c r="C89" s="49" t="s">
        <v>22</v>
      </c>
      <c r="D89" s="51">
        <v>0</v>
      </c>
      <c r="E89" s="51">
        <v>0</v>
      </c>
      <c r="F89" s="51">
        <v>0</v>
      </c>
      <c r="G89" s="51">
        <v>0</v>
      </c>
      <c r="H89" s="275"/>
      <c r="I89" s="280"/>
      <c r="J89" s="282"/>
      <c r="K89" s="282"/>
      <c r="L89" s="282"/>
      <c r="M89" s="298"/>
      <c r="N89" s="291"/>
      <c r="O89" s="291"/>
    </row>
    <row r="90" spans="1:15" ht="18.75" customHeight="1" x14ac:dyDescent="0.25">
      <c r="A90" s="289"/>
      <c r="B90" s="275"/>
      <c r="C90" s="49" t="s">
        <v>4</v>
      </c>
      <c r="D90" s="51">
        <v>0</v>
      </c>
      <c r="E90" s="51">
        <v>0</v>
      </c>
      <c r="F90" s="51">
        <v>0</v>
      </c>
      <c r="G90" s="51">
        <v>0</v>
      </c>
      <c r="H90" s="275"/>
      <c r="I90" s="280"/>
      <c r="J90" s="282"/>
      <c r="K90" s="282"/>
      <c r="L90" s="282"/>
      <c r="M90" s="299"/>
      <c r="N90" s="292"/>
      <c r="O90" s="292"/>
    </row>
    <row r="91" spans="1:15" ht="39" customHeight="1" x14ac:dyDescent="0.25">
      <c r="A91" s="52" t="s">
        <v>215</v>
      </c>
      <c r="B91" s="283" t="s">
        <v>188</v>
      </c>
      <c r="C91" s="284"/>
      <c r="D91" s="284"/>
      <c r="E91" s="284"/>
      <c r="F91" s="284"/>
      <c r="G91" s="284"/>
      <c r="H91" s="284"/>
      <c r="I91" s="284"/>
      <c r="J91" s="285"/>
      <c r="K91" s="53">
        <v>45681</v>
      </c>
      <c r="L91" s="53">
        <v>45679</v>
      </c>
      <c r="M91" s="54" t="s">
        <v>142</v>
      </c>
      <c r="N91" s="66" t="s">
        <v>369</v>
      </c>
      <c r="O91" s="66" t="s">
        <v>278</v>
      </c>
    </row>
    <row r="92" spans="1:15" ht="27.75" customHeight="1" x14ac:dyDescent="0.25">
      <c r="A92" s="52" t="s">
        <v>216</v>
      </c>
      <c r="B92" s="283" t="s">
        <v>190</v>
      </c>
      <c r="C92" s="293"/>
      <c r="D92" s="293"/>
      <c r="E92" s="293"/>
      <c r="F92" s="293"/>
      <c r="G92" s="293"/>
      <c r="H92" s="293"/>
      <c r="I92" s="293"/>
      <c r="J92" s="294"/>
      <c r="K92" s="53">
        <v>45747</v>
      </c>
      <c r="L92" s="65" t="s">
        <v>164</v>
      </c>
      <c r="M92" s="54" t="s">
        <v>217</v>
      </c>
      <c r="N92" s="55" t="s">
        <v>164</v>
      </c>
      <c r="O92" s="56" t="s">
        <v>218</v>
      </c>
    </row>
    <row r="93" spans="1:15" ht="39" customHeight="1" x14ac:dyDescent="0.25">
      <c r="A93" s="52" t="s">
        <v>219</v>
      </c>
      <c r="B93" s="283" t="s">
        <v>190</v>
      </c>
      <c r="C93" s="293"/>
      <c r="D93" s="293"/>
      <c r="E93" s="293"/>
      <c r="F93" s="293"/>
      <c r="G93" s="293"/>
      <c r="H93" s="293"/>
      <c r="I93" s="293"/>
      <c r="J93" s="294"/>
      <c r="K93" s="53">
        <v>45838</v>
      </c>
      <c r="L93" s="53">
        <v>45761</v>
      </c>
      <c r="M93" s="54" t="s">
        <v>137</v>
      </c>
      <c r="N93" s="66" t="s">
        <v>372</v>
      </c>
      <c r="O93" s="66" t="s">
        <v>220</v>
      </c>
    </row>
    <row r="94" spans="1:15" ht="39" customHeight="1" x14ac:dyDescent="0.25">
      <c r="A94" s="52" t="s">
        <v>221</v>
      </c>
      <c r="B94" s="283" t="s">
        <v>190</v>
      </c>
      <c r="C94" s="293"/>
      <c r="D94" s="293"/>
      <c r="E94" s="293"/>
      <c r="F94" s="293"/>
      <c r="G94" s="293"/>
      <c r="H94" s="293"/>
      <c r="I94" s="293"/>
      <c r="J94" s="294"/>
      <c r="K94" s="53">
        <v>45930</v>
      </c>
      <c r="L94" s="65" t="s">
        <v>164</v>
      </c>
      <c r="M94" s="67" t="s">
        <v>217</v>
      </c>
      <c r="N94" s="308" t="s">
        <v>377</v>
      </c>
      <c r="O94" s="363" t="s">
        <v>376</v>
      </c>
    </row>
    <row r="95" spans="1:15" ht="28.5" customHeight="1" x14ac:dyDescent="0.25">
      <c r="A95" s="52" t="s">
        <v>222</v>
      </c>
      <c r="B95" s="283" t="s">
        <v>223</v>
      </c>
      <c r="C95" s="284"/>
      <c r="D95" s="284"/>
      <c r="E95" s="284"/>
      <c r="F95" s="284"/>
      <c r="G95" s="284"/>
      <c r="H95" s="284"/>
      <c r="I95" s="284"/>
      <c r="J95" s="285"/>
      <c r="K95" s="53">
        <v>46017</v>
      </c>
      <c r="L95" s="66" t="s">
        <v>279</v>
      </c>
      <c r="M95" s="67" t="s">
        <v>142</v>
      </c>
      <c r="N95" s="181"/>
      <c r="O95" s="364"/>
    </row>
    <row r="96" spans="1:15" ht="75" customHeight="1" x14ac:dyDescent="0.25">
      <c r="A96" s="95"/>
      <c r="B96" s="295" t="s">
        <v>224</v>
      </c>
      <c r="C96" s="296"/>
      <c r="D96" s="296"/>
      <c r="E96" s="296"/>
      <c r="F96" s="296"/>
      <c r="G96" s="297"/>
      <c r="H96" s="60" t="s">
        <v>225</v>
      </c>
      <c r="I96" s="61" t="s">
        <v>226</v>
      </c>
      <c r="J96" s="62" t="s">
        <v>227</v>
      </c>
      <c r="K96" s="63">
        <v>1250</v>
      </c>
      <c r="L96" s="62">
        <v>479</v>
      </c>
      <c r="M96" s="63">
        <f>L96-K96</f>
        <v>-771</v>
      </c>
      <c r="N96" s="96" t="s">
        <v>11</v>
      </c>
      <c r="O96" s="75" t="s">
        <v>292</v>
      </c>
    </row>
    <row r="97" spans="1:15" ht="24" customHeight="1" x14ac:dyDescent="0.25">
      <c r="A97" s="272" t="s">
        <v>228</v>
      </c>
      <c r="B97" s="274" t="s">
        <v>229</v>
      </c>
      <c r="C97" s="49" t="s">
        <v>2</v>
      </c>
      <c r="D97" s="50">
        <f>D98</f>
        <v>42454.44</v>
      </c>
      <c r="E97" s="51">
        <f>E98</f>
        <v>34591.468860000001</v>
      </c>
      <c r="F97" s="50">
        <f>F98</f>
        <v>34591.468860000001</v>
      </c>
      <c r="G97" s="50">
        <f t="shared" si="9"/>
        <v>81.479036962918357</v>
      </c>
      <c r="H97" s="286" t="s">
        <v>230</v>
      </c>
      <c r="I97" s="309" t="s">
        <v>231</v>
      </c>
      <c r="J97" s="281" t="s">
        <v>135</v>
      </c>
      <c r="K97" s="281">
        <v>32</v>
      </c>
      <c r="L97" s="281">
        <v>32</v>
      </c>
      <c r="M97" s="281">
        <v>0</v>
      </c>
      <c r="N97" s="310" t="s">
        <v>367</v>
      </c>
      <c r="O97" s="312" t="s">
        <v>232</v>
      </c>
    </row>
    <row r="98" spans="1:15" ht="24.75" customHeight="1" x14ac:dyDescent="0.25">
      <c r="A98" s="273"/>
      <c r="B98" s="275"/>
      <c r="C98" s="49" t="s">
        <v>10</v>
      </c>
      <c r="D98" s="50">
        <v>42454.44</v>
      </c>
      <c r="E98" s="51">
        <v>34591.468860000001</v>
      </c>
      <c r="F98" s="51">
        <v>34591.468860000001</v>
      </c>
      <c r="G98" s="50">
        <f t="shared" si="9"/>
        <v>81.479036962918357</v>
      </c>
      <c r="H98" s="287"/>
      <c r="I98" s="280"/>
      <c r="J98" s="282"/>
      <c r="K98" s="282"/>
      <c r="L98" s="282"/>
      <c r="M98" s="298"/>
      <c r="N98" s="311"/>
      <c r="O98" s="313"/>
    </row>
    <row r="99" spans="1:15" ht="23.25" customHeight="1" x14ac:dyDescent="0.25">
      <c r="A99" s="273"/>
      <c r="B99" s="275"/>
      <c r="C99" s="49" t="s">
        <v>3</v>
      </c>
      <c r="D99" s="51">
        <v>0</v>
      </c>
      <c r="E99" s="51">
        <v>0</v>
      </c>
      <c r="F99" s="51">
        <v>0</v>
      </c>
      <c r="G99" s="51">
        <v>0</v>
      </c>
      <c r="H99" s="275"/>
      <c r="I99" s="280"/>
      <c r="J99" s="282"/>
      <c r="K99" s="282"/>
      <c r="L99" s="282"/>
      <c r="M99" s="298"/>
      <c r="N99" s="311"/>
      <c r="O99" s="313"/>
    </row>
    <row r="100" spans="1:15" ht="21.75" customHeight="1" x14ac:dyDescent="0.25">
      <c r="A100" s="273"/>
      <c r="B100" s="275"/>
      <c r="C100" s="49" t="s">
        <v>22</v>
      </c>
      <c r="D100" s="51">
        <v>0</v>
      </c>
      <c r="E100" s="51">
        <v>0</v>
      </c>
      <c r="F100" s="51">
        <v>0</v>
      </c>
      <c r="G100" s="51">
        <v>0</v>
      </c>
      <c r="H100" s="275"/>
      <c r="I100" s="280"/>
      <c r="J100" s="282"/>
      <c r="K100" s="282"/>
      <c r="L100" s="282"/>
      <c r="M100" s="298"/>
      <c r="N100" s="311"/>
      <c r="O100" s="313"/>
    </row>
    <row r="101" spans="1:15" ht="24" customHeight="1" x14ac:dyDescent="0.25">
      <c r="A101" s="273"/>
      <c r="B101" s="275"/>
      <c r="C101" s="49" t="s">
        <v>4</v>
      </c>
      <c r="D101" s="51">
        <v>0</v>
      </c>
      <c r="E101" s="51">
        <v>0</v>
      </c>
      <c r="F101" s="51">
        <v>0</v>
      </c>
      <c r="G101" s="51">
        <v>0</v>
      </c>
      <c r="H101" s="275"/>
      <c r="I101" s="280"/>
      <c r="J101" s="282"/>
      <c r="K101" s="282"/>
      <c r="L101" s="282"/>
      <c r="M101" s="299"/>
      <c r="N101" s="311"/>
      <c r="O101" s="314"/>
    </row>
    <row r="102" spans="1:15" ht="39" customHeight="1" x14ac:dyDescent="0.25">
      <c r="A102" s="52" t="s">
        <v>233</v>
      </c>
      <c r="B102" s="283" t="s">
        <v>234</v>
      </c>
      <c r="C102" s="284"/>
      <c r="D102" s="284"/>
      <c r="E102" s="284"/>
      <c r="F102" s="284"/>
      <c r="G102" s="284"/>
      <c r="H102" s="284"/>
      <c r="I102" s="284"/>
      <c r="J102" s="285"/>
      <c r="K102" s="53">
        <v>45689</v>
      </c>
      <c r="L102" s="53">
        <v>45689</v>
      </c>
      <c r="M102" s="54" t="s">
        <v>142</v>
      </c>
      <c r="N102" s="66" t="s">
        <v>370</v>
      </c>
      <c r="O102" s="55" t="s">
        <v>235</v>
      </c>
    </row>
    <row r="103" spans="1:15" ht="39" customHeight="1" x14ac:dyDescent="0.25">
      <c r="A103" s="52" t="s">
        <v>236</v>
      </c>
      <c r="B103" s="283" t="s">
        <v>237</v>
      </c>
      <c r="C103" s="293"/>
      <c r="D103" s="293"/>
      <c r="E103" s="293"/>
      <c r="F103" s="293"/>
      <c r="G103" s="293"/>
      <c r="H103" s="293"/>
      <c r="I103" s="293"/>
      <c r="J103" s="294"/>
      <c r="K103" s="53">
        <v>45752</v>
      </c>
      <c r="L103" s="53">
        <v>45752</v>
      </c>
      <c r="M103" s="54" t="s">
        <v>142</v>
      </c>
      <c r="N103" s="66" t="s">
        <v>370</v>
      </c>
      <c r="O103" s="55" t="s">
        <v>238</v>
      </c>
    </row>
    <row r="104" spans="1:15" ht="39" customHeight="1" x14ac:dyDescent="0.25">
      <c r="A104" s="52" t="s">
        <v>239</v>
      </c>
      <c r="B104" s="283" t="s">
        <v>237</v>
      </c>
      <c r="C104" s="293"/>
      <c r="D104" s="293"/>
      <c r="E104" s="293"/>
      <c r="F104" s="293"/>
      <c r="G104" s="293"/>
      <c r="H104" s="293"/>
      <c r="I104" s="293"/>
      <c r="J104" s="294"/>
      <c r="K104" s="53">
        <v>45843</v>
      </c>
      <c r="L104" s="53">
        <v>45843</v>
      </c>
      <c r="M104" s="54" t="s">
        <v>142</v>
      </c>
      <c r="N104" s="66" t="s">
        <v>370</v>
      </c>
      <c r="O104" s="66" t="s">
        <v>238</v>
      </c>
    </row>
    <row r="105" spans="1:15" ht="39" customHeight="1" x14ac:dyDescent="0.25">
      <c r="A105" s="52" t="s">
        <v>240</v>
      </c>
      <c r="B105" s="283" t="s">
        <v>237</v>
      </c>
      <c r="C105" s="293"/>
      <c r="D105" s="293"/>
      <c r="E105" s="293"/>
      <c r="F105" s="293"/>
      <c r="G105" s="293"/>
      <c r="H105" s="293"/>
      <c r="I105" s="293"/>
      <c r="J105" s="294"/>
      <c r="K105" s="53">
        <v>45935</v>
      </c>
      <c r="L105" s="53">
        <v>45935</v>
      </c>
      <c r="M105" s="67" t="s">
        <v>142</v>
      </c>
      <c r="N105" s="66" t="s">
        <v>370</v>
      </c>
      <c r="O105" s="66" t="s">
        <v>238</v>
      </c>
    </row>
    <row r="106" spans="1:15" ht="23.25" customHeight="1" x14ac:dyDescent="0.25">
      <c r="A106" s="272" t="s">
        <v>241</v>
      </c>
      <c r="B106" s="274" t="s">
        <v>242</v>
      </c>
      <c r="C106" s="49" t="s">
        <v>2</v>
      </c>
      <c r="D106" s="51">
        <f>D107</f>
        <v>793.81700000000001</v>
      </c>
      <c r="E106" s="51">
        <f>E107</f>
        <v>727.93944999999997</v>
      </c>
      <c r="F106" s="51">
        <f>F107</f>
        <v>727.93944999999997</v>
      </c>
      <c r="G106" s="51">
        <f t="shared" ref="G106:G116" si="10">F106/D106*100</f>
        <v>91.701166641681894</v>
      </c>
      <c r="H106" s="286" t="s">
        <v>243</v>
      </c>
      <c r="I106" s="309" t="s">
        <v>231</v>
      </c>
      <c r="J106" s="281" t="s">
        <v>135</v>
      </c>
      <c r="K106" s="281">
        <v>32</v>
      </c>
      <c r="L106" s="281">
        <v>32</v>
      </c>
      <c r="M106" s="281">
        <v>0</v>
      </c>
      <c r="N106" s="310" t="s">
        <v>367</v>
      </c>
      <c r="O106" s="312" t="s">
        <v>244</v>
      </c>
    </row>
    <row r="107" spans="1:15" ht="25.5" customHeight="1" x14ac:dyDescent="0.25">
      <c r="A107" s="273"/>
      <c r="B107" s="275"/>
      <c r="C107" s="49" t="s">
        <v>10</v>
      </c>
      <c r="D107" s="51">
        <v>793.81700000000001</v>
      </c>
      <c r="E107" s="51">
        <v>727.93944999999997</v>
      </c>
      <c r="F107" s="51">
        <v>727.93944999999997</v>
      </c>
      <c r="G107" s="51">
        <f t="shared" si="10"/>
        <v>91.701166641681894</v>
      </c>
      <c r="H107" s="287"/>
      <c r="I107" s="280"/>
      <c r="J107" s="282"/>
      <c r="K107" s="282"/>
      <c r="L107" s="282"/>
      <c r="M107" s="298"/>
      <c r="N107" s="311"/>
      <c r="O107" s="313"/>
    </row>
    <row r="108" spans="1:15" ht="27" customHeight="1" x14ac:dyDescent="0.25">
      <c r="A108" s="273"/>
      <c r="B108" s="275"/>
      <c r="C108" s="49" t="s">
        <v>3</v>
      </c>
      <c r="D108" s="51">
        <v>0</v>
      </c>
      <c r="E108" s="51">
        <v>0</v>
      </c>
      <c r="F108" s="51">
        <v>0</v>
      </c>
      <c r="G108" s="51">
        <v>0</v>
      </c>
      <c r="H108" s="275"/>
      <c r="I108" s="280"/>
      <c r="J108" s="282"/>
      <c r="K108" s="282"/>
      <c r="L108" s="282"/>
      <c r="M108" s="298"/>
      <c r="N108" s="311"/>
      <c r="O108" s="313"/>
    </row>
    <row r="109" spans="1:15" ht="26.25" customHeight="1" x14ac:dyDescent="0.25">
      <c r="A109" s="273"/>
      <c r="B109" s="275"/>
      <c r="C109" s="49" t="s">
        <v>22</v>
      </c>
      <c r="D109" s="51">
        <v>0</v>
      </c>
      <c r="E109" s="51">
        <v>0</v>
      </c>
      <c r="F109" s="51">
        <v>0</v>
      </c>
      <c r="G109" s="51">
        <v>0</v>
      </c>
      <c r="H109" s="275"/>
      <c r="I109" s="280"/>
      <c r="J109" s="282"/>
      <c r="K109" s="282"/>
      <c r="L109" s="282"/>
      <c r="M109" s="298"/>
      <c r="N109" s="311"/>
      <c r="O109" s="313"/>
    </row>
    <row r="110" spans="1:15" ht="25.5" customHeight="1" x14ac:dyDescent="0.25">
      <c r="A110" s="273"/>
      <c r="B110" s="275"/>
      <c r="C110" s="49" t="s">
        <v>4</v>
      </c>
      <c r="D110" s="51">
        <v>0</v>
      </c>
      <c r="E110" s="51">
        <v>0</v>
      </c>
      <c r="F110" s="51">
        <v>0</v>
      </c>
      <c r="G110" s="51">
        <v>0</v>
      </c>
      <c r="H110" s="275"/>
      <c r="I110" s="280"/>
      <c r="J110" s="282"/>
      <c r="K110" s="282"/>
      <c r="L110" s="282"/>
      <c r="M110" s="299"/>
      <c r="N110" s="311"/>
      <c r="O110" s="314"/>
    </row>
    <row r="111" spans="1:15" ht="39" customHeight="1" x14ac:dyDescent="0.25">
      <c r="A111" s="52" t="s">
        <v>245</v>
      </c>
      <c r="B111" s="283" t="s">
        <v>246</v>
      </c>
      <c r="C111" s="284"/>
      <c r="D111" s="284"/>
      <c r="E111" s="284"/>
      <c r="F111" s="284"/>
      <c r="G111" s="284"/>
      <c r="H111" s="284"/>
      <c r="I111" s="284"/>
      <c r="J111" s="285"/>
      <c r="K111" s="53">
        <v>45689</v>
      </c>
      <c r="L111" s="53">
        <v>45689</v>
      </c>
      <c r="M111" s="54" t="s">
        <v>142</v>
      </c>
      <c r="N111" s="66" t="s">
        <v>370</v>
      </c>
      <c r="O111" s="55" t="s">
        <v>235</v>
      </c>
    </row>
    <row r="112" spans="1:15" ht="39" customHeight="1" x14ac:dyDescent="0.25">
      <c r="A112" s="52" t="s">
        <v>247</v>
      </c>
      <c r="B112" s="283" t="s">
        <v>248</v>
      </c>
      <c r="C112" s="293"/>
      <c r="D112" s="293"/>
      <c r="E112" s="293"/>
      <c r="F112" s="293"/>
      <c r="G112" s="293"/>
      <c r="H112" s="293"/>
      <c r="I112" s="293"/>
      <c r="J112" s="294"/>
      <c r="K112" s="53">
        <v>45752</v>
      </c>
      <c r="L112" s="53">
        <v>45752</v>
      </c>
      <c r="M112" s="54" t="s">
        <v>142</v>
      </c>
      <c r="N112" s="66" t="s">
        <v>370</v>
      </c>
      <c r="O112" s="55" t="s">
        <v>238</v>
      </c>
    </row>
    <row r="113" spans="1:15" ht="39" customHeight="1" x14ac:dyDescent="0.25">
      <c r="A113" s="52" t="s">
        <v>249</v>
      </c>
      <c r="B113" s="283" t="s">
        <v>248</v>
      </c>
      <c r="C113" s="293"/>
      <c r="D113" s="293"/>
      <c r="E113" s="293"/>
      <c r="F113" s="293"/>
      <c r="G113" s="293"/>
      <c r="H113" s="293"/>
      <c r="I113" s="293"/>
      <c r="J113" s="294"/>
      <c r="K113" s="53">
        <v>45843</v>
      </c>
      <c r="L113" s="53">
        <v>45843</v>
      </c>
      <c r="M113" s="54" t="s">
        <v>142</v>
      </c>
      <c r="N113" s="66" t="s">
        <v>370</v>
      </c>
      <c r="O113" s="55" t="s">
        <v>238</v>
      </c>
    </row>
    <row r="114" spans="1:15" ht="39" customHeight="1" x14ac:dyDescent="0.25">
      <c r="A114" s="52" t="s">
        <v>250</v>
      </c>
      <c r="B114" s="283" t="s">
        <v>248</v>
      </c>
      <c r="C114" s="293"/>
      <c r="D114" s="293"/>
      <c r="E114" s="293"/>
      <c r="F114" s="293"/>
      <c r="G114" s="293"/>
      <c r="H114" s="293"/>
      <c r="I114" s="293"/>
      <c r="J114" s="294"/>
      <c r="K114" s="53">
        <v>45935</v>
      </c>
      <c r="L114" s="53">
        <v>45935</v>
      </c>
      <c r="M114" s="54" t="s">
        <v>137</v>
      </c>
      <c r="N114" s="66" t="s">
        <v>370</v>
      </c>
      <c r="O114" s="59" t="s">
        <v>238</v>
      </c>
    </row>
    <row r="115" spans="1:15" ht="24" customHeight="1" x14ac:dyDescent="0.25">
      <c r="A115" s="288" t="s">
        <v>251</v>
      </c>
      <c r="B115" s="274" t="s">
        <v>273</v>
      </c>
      <c r="C115" s="49" t="s">
        <v>2</v>
      </c>
      <c r="D115" s="51">
        <f>D116</f>
        <v>2687.7689999999998</v>
      </c>
      <c r="E115" s="51">
        <f t="shared" ref="E115:F115" si="11">E116</f>
        <v>2009.82321</v>
      </c>
      <c r="F115" s="51">
        <f t="shared" si="11"/>
        <v>2009.82321</v>
      </c>
      <c r="G115" s="51">
        <f t="shared" si="10"/>
        <v>74.776634822412205</v>
      </c>
      <c r="H115" s="286" t="s">
        <v>252</v>
      </c>
      <c r="I115" s="279" t="s">
        <v>253</v>
      </c>
      <c r="J115" s="281" t="s">
        <v>135</v>
      </c>
      <c r="K115" s="281">
        <v>1</v>
      </c>
      <c r="L115" s="281">
        <v>1</v>
      </c>
      <c r="M115" s="281">
        <v>0</v>
      </c>
      <c r="N115" s="310" t="s">
        <v>367</v>
      </c>
      <c r="O115" s="335" t="s">
        <v>277</v>
      </c>
    </row>
    <row r="116" spans="1:15" ht="21.75" customHeight="1" x14ac:dyDescent="0.25">
      <c r="A116" s="289"/>
      <c r="B116" s="275"/>
      <c r="C116" s="49" t="s">
        <v>10</v>
      </c>
      <c r="D116" s="51">
        <v>2687.7689999999998</v>
      </c>
      <c r="E116" s="51">
        <v>2009.82321</v>
      </c>
      <c r="F116" s="51">
        <v>2009.82321</v>
      </c>
      <c r="G116" s="51">
        <f t="shared" si="10"/>
        <v>74.776634822412205</v>
      </c>
      <c r="H116" s="287"/>
      <c r="I116" s="280"/>
      <c r="J116" s="282"/>
      <c r="K116" s="282"/>
      <c r="L116" s="282"/>
      <c r="M116" s="298"/>
      <c r="N116" s="311"/>
      <c r="O116" s="313"/>
    </row>
    <row r="117" spans="1:15" ht="22.5" customHeight="1" x14ac:dyDescent="0.25">
      <c r="A117" s="289"/>
      <c r="B117" s="275"/>
      <c r="C117" s="49" t="s">
        <v>3</v>
      </c>
      <c r="D117" s="51">
        <v>0</v>
      </c>
      <c r="E117" s="51">
        <v>0</v>
      </c>
      <c r="F117" s="51">
        <v>0</v>
      </c>
      <c r="G117" s="51">
        <v>0</v>
      </c>
      <c r="H117" s="275"/>
      <c r="I117" s="280"/>
      <c r="J117" s="282"/>
      <c r="K117" s="282"/>
      <c r="L117" s="282"/>
      <c r="M117" s="298"/>
      <c r="N117" s="311"/>
      <c r="O117" s="313"/>
    </row>
    <row r="118" spans="1:15" ht="23.25" customHeight="1" x14ac:dyDescent="0.25">
      <c r="A118" s="289"/>
      <c r="B118" s="275"/>
      <c r="C118" s="49" t="s">
        <v>22</v>
      </c>
      <c r="D118" s="51">
        <v>0</v>
      </c>
      <c r="E118" s="51">
        <v>0</v>
      </c>
      <c r="F118" s="51">
        <v>0</v>
      </c>
      <c r="G118" s="51">
        <v>0</v>
      </c>
      <c r="H118" s="275"/>
      <c r="I118" s="280"/>
      <c r="J118" s="282"/>
      <c r="K118" s="282"/>
      <c r="L118" s="282"/>
      <c r="M118" s="298"/>
      <c r="N118" s="311"/>
      <c r="O118" s="313"/>
    </row>
    <row r="119" spans="1:15" ht="23.25" customHeight="1" x14ac:dyDescent="0.25">
      <c r="A119" s="289"/>
      <c r="B119" s="275"/>
      <c r="C119" s="49" t="s">
        <v>4</v>
      </c>
      <c r="D119" s="51">
        <v>0</v>
      </c>
      <c r="E119" s="51">
        <v>0</v>
      </c>
      <c r="F119" s="51">
        <v>0</v>
      </c>
      <c r="G119" s="51">
        <v>0</v>
      </c>
      <c r="H119" s="275"/>
      <c r="I119" s="280"/>
      <c r="J119" s="282"/>
      <c r="K119" s="282"/>
      <c r="L119" s="282"/>
      <c r="M119" s="299"/>
      <c r="N119" s="311"/>
      <c r="O119" s="314"/>
    </row>
    <row r="120" spans="1:15" ht="99" customHeight="1" x14ac:dyDescent="0.25">
      <c r="A120" s="52" t="s">
        <v>254</v>
      </c>
      <c r="B120" s="283" t="s">
        <v>255</v>
      </c>
      <c r="C120" s="284"/>
      <c r="D120" s="284"/>
      <c r="E120" s="284"/>
      <c r="F120" s="284"/>
      <c r="G120" s="284"/>
      <c r="H120" s="284"/>
      <c r="I120" s="284"/>
      <c r="J120" s="285"/>
      <c r="K120" s="53">
        <v>45930</v>
      </c>
      <c r="L120" s="65" t="s">
        <v>164</v>
      </c>
      <c r="M120" s="54" t="s">
        <v>137</v>
      </c>
      <c r="N120" s="74" t="s">
        <v>379</v>
      </c>
      <c r="O120" s="74" t="s">
        <v>378</v>
      </c>
    </row>
    <row r="121" spans="1:15" ht="72.75" customHeight="1" x14ac:dyDescent="0.25">
      <c r="A121" s="52" t="s">
        <v>256</v>
      </c>
      <c r="B121" s="283" t="s">
        <v>257</v>
      </c>
      <c r="C121" s="293"/>
      <c r="D121" s="293"/>
      <c r="E121" s="293"/>
      <c r="F121" s="293"/>
      <c r="G121" s="293"/>
      <c r="H121" s="293"/>
      <c r="I121" s="293"/>
      <c r="J121" s="294"/>
      <c r="K121" s="53">
        <v>45981</v>
      </c>
      <c r="L121" s="65" t="s">
        <v>164</v>
      </c>
      <c r="M121" s="67" t="s">
        <v>142</v>
      </c>
      <c r="N121" s="74" t="s">
        <v>369</v>
      </c>
      <c r="O121" s="74" t="s">
        <v>275</v>
      </c>
    </row>
    <row r="122" spans="1:15" ht="61.5" customHeight="1" x14ac:dyDescent="0.25">
      <c r="A122" s="52" t="s">
        <v>258</v>
      </c>
      <c r="B122" s="283" t="s">
        <v>259</v>
      </c>
      <c r="C122" s="293"/>
      <c r="D122" s="293"/>
      <c r="E122" s="293"/>
      <c r="F122" s="293"/>
      <c r="G122" s="293"/>
      <c r="H122" s="293"/>
      <c r="I122" s="293"/>
      <c r="J122" s="294"/>
      <c r="K122" s="53">
        <v>46016</v>
      </c>
      <c r="L122" s="65" t="s">
        <v>164</v>
      </c>
      <c r="M122" s="67" t="s">
        <v>142</v>
      </c>
      <c r="N122" s="74" t="s">
        <v>370</v>
      </c>
      <c r="O122" s="74" t="s">
        <v>276</v>
      </c>
    </row>
    <row r="123" spans="1:15" ht="39" customHeight="1" x14ac:dyDescent="0.25">
      <c r="A123" s="261" t="s">
        <v>260</v>
      </c>
      <c r="B123" s="365" t="s">
        <v>261</v>
      </c>
      <c r="C123" s="68" t="s">
        <v>2</v>
      </c>
      <c r="D123" s="102">
        <f>D124</f>
        <v>48584.682359999999</v>
      </c>
      <c r="E123" s="102">
        <f t="shared" ref="E123:F123" si="12">E124</f>
        <v>48135.362930000003</v>
      </c>
      <c r="F123" s="102">
        <f t="shared" si="12"/>
        <v>48135.362930000003</v>
      </c>
      <c r="G123" s="154">
        <f>IFERROR(F123/D123,0)</f>
        <v>0.99075182942083151</v>
      </c>
      <c r="H123" s="315" t="s">
        <v>11</v>
      </c>
      <c r="I123" s="316"/>
      <c r="J123" s="317"/>
      <c r="K123" s="138" t="s">
        <v>23</v>
      </c>
      <c r="L123" s="69">
        <v>1</v>
      </c>
      <c r="M123" s="324" t="s">
        <v>366</v>
      </c>
      <c r="N123" s="325"/>
      <c r="O123" s="326"/>
    </row>
    <row r="124" spans="1:15" ht="24" customHeight="1" x14ac:dyDescent="0.25">
      <c r="A124" s="262"/>
      <c r="B124" s="366"/>
      <c r="C124" s="68" t="s">
        <v>10</v>
      </c>
      <c r="D124" s="103">
        <f>D132</f>
        <v>48584.682359999999</v>
      </c>
      <c r="E124" s="69">
        <f>E132</f>
        <v>48135.362930000003</v>
      </c>
      <c r="F124" s="69">
        <f>F132</f>
        <v>48135.362930000003</v>
      </c>
      <c r="G124" s="154">
        <f>F124/D124</f>
        <v>0.99075182942083151</v>
      </c>
      <c r="H124" s="318"/>
      <c r="I124" s="319"/>
      <c r="J124" s="320"/>
      <c r="K124" s="138" t="s">
        <v>380</v>
      </c>
      <c r="L124" s="69">
        <v>1</v>
      </c>
      <c r="M124" s="327"/>
      <c r="N124" s="328"/>
      <c r="O124" s="329"/>
    </row>
    <row r="125" spans="1:15" ht="19.5" customHeight="1" x14ac:dyDescent="0.25">
      <c r="A125" s="262"/>
      <c r="B125" s="366"/>
      <c r="C125" s="68" t="s">
        <v>3</v>
      </c>
      <c r="D125" s="70">
        <v>0</v>
      </c>
      <c r="E125" s="70">
        <v>0</v>
      </c>
      <c r="F125" s="70">
        <v>0</v>
      </c>
      <c r="G125" s="70">
        <v>0</v>
      </c>
      <c r="H125" s="318"/>
      <c r="I125" s="319"/>
      <c r="J125" s="320"/>
      <c r="K125" s="138" t="s">
        <v>381</v>
      </c>
      <c r="L125" s="69">
        <v>0</v>
      </c>
      <c r="M125" s="327"/>
      <c r="N125" s="328"/>
      <c r="O125" s="329"/>
    </row>
    <row r="126" spans="1:15" ht="17.25" customHeight="1" x14ac:dyDescent="0.25">
      <c r="A126" s="262"/>
      <c r="B126" s="366"/>
      <c r="C126" s="68" t="s">
        <v>22</v>
      </c>
      <c r="D126" s="70">
        <v>0</v>
      </c>
      <c r="E126" s="70">
        <v>0</v>
      </c>
      <c r="F126" s="70">
        <v>0</v>
      </c>
      <c r="G126" s="70">
        <v>0</v>
      </c>
      <c r="H126" s="318"/>
      <c r="I126" s="319"/>
      <c r="J126" s="320"/>
      <c r="K126" s="257" t="s">
        <v>382</v>
      </c>
      <c r="L126" s="333">
        <v>0</v>
      </c>
      <c r="M126" s="327"/>
      <c r="N126" s="328"/>
      <c r="O126" s="329"/>
    </row>
    <row r="127" spans="1:15" ht="12" customHeight="1" x14ac:dyDescent="0.25">
      <c r="A127" s="262"/>
      <c r="B127" s="366"/>
      <c r="C127" s="68" t="s">
        <v>4</v>
      </c>
      <c r="D127" s="70">
        <v>0</v>
      </c>
      <c r="E127" s="70">
        <v>0</v>
      </c>
      <c r="F127" s="70">
        <v>0</v>
      </c>
      <c r="G127" s="70">
        <v>0</v>
      </c>
      <c r="H127" s="321"/>
      <c r="I127" s="322"/>
      <c r="J127" s="323"/>
      <c r="K127" s="258"/>
      <c r="L127" s="334"/>
      <c r="M127" s="330"/>
      <c r="N127" s="331"/>
      <c r="O127" s="332"/>
    </row>
    <row r="128" spans="1:15" ht="39" customHeight="1" x14ac:dyDescent="0.25">
      <c r="A128" s="113"/>
      <c r="B128" s="367"/>
      <c r="C128" s="136"/>
      <c r="D128" s="109"/>
      <c r="E128" s="109"/>
      <c r="F128" s="109"/>
      <c r="G128" s="114"/>
      <c r="H128" s="110"/>
      <c r="I128" s="111"/>
      <c r="J128" s="115"/>
      <c r="K128" s="138" t="s">
        <v>383</v>
      </c>
      <c r="L128" s="139">
        <f>(L124+0.5*L125)/L123</f>
        <v>1</v>
      </c>
      <c r="M128" s="116"/>
      <c r="N128" s="137"/>
      <c r="O128" s="117"/>
    </row>
    <row r="129" spans="1:15" ht="55.5" customHeight="1" x14ac:dyDescent="0.25">
      <c r="A129" s="237" t="s">
        <v>260</v>
      </c>
      <c r="B129" s="295" t="s">
        <v>262</v>
      </c>
      <c r="C129" s="296"/>
      <c r="D129" s="296"/>
      <c r="E129" s="296"/>
      <c r="F129" s="296"/>
      <c r="G129" s="297"/>
      <c r="H129" s="60" t="s">
        <v>263</v>
      </c>
      <c r="I129" s="61" t="s">
        <v>127</v>
      </c>
      <c r="J129" s="62" t="s">
        <v>182</v>
      </c>
      <c r="K129" s="63">
        <v>0</v>
      </c>
      <c r="L129" s="62">
        <v>0</v>
      </c>
      <c r="M129" s="106" t="s">
        <v>142</v>
      </c>
      <c r="N129" s="348" t="s">
        <v>164</v>
      </c>
      <c r="O129" s="107" t="s">
        <v>164</v>
      </c>
    </row>
    <row r="130" spans="1:15" ht="53.25" customHeight="1" x14ac:dyDescent="0.25">
      <c r="A130" s="238"/>
      <c r="B130" s="345"/>
      <c r="C130" s="346"/>
      <c r="D130" s="346"/>
      <c r="E130" s="346"/>
      <c r="F130" s="346"/>
      <c r="G130" s="347"/>
      <c r="H130" s="60" t="s">
        <v>264</v>
      </c>
      <c r="I130" s="61" t="s">
        <v>127</v>
      </c>
      <c r="J130" s="62" t="s">
        <v>265</v>
      </c>
      <c r="K130" s="63">
        <v>94.2</v>
      </c>
      <c r="L130" s="62">
        <v>96.4</v>
      </c>
      <c r="M130" s="106" t="s">
        <v>142</v>
      </c>
      <c r="N130" s="349"/>
      <c r="O130" s="107" t="s">
        <v>164</v>
      </c>
    </row>
    <row r="131" spans="1:15" ht="39" customHeight="1" x14ac:dyDescent="0.25">
      <c r="A131" s="272" t="s">
        <v>183</v>
      </c>
      <c r="B131" s="350" t="s">
        <v>266</v>
      </c>
      <c r="C131" s="71" t="s">
        <v>2</v>
      </c>
      <c r="D131" s="104">
        <f>D132</f>
        <v>48584.682359999999</v>
      </c>
      <c r="E131" s="104">
        <f t="shared" ref="E131:F131" si="13">E132</f>
        <v>48135.362930000003</v>
      </c>
      <c r="F131" s="104">
        <f t="shared" si="13"/>
        <v>48135.362930000003</v>
      </c>
      <c r="G131" s="72">
        <f t="shared" ref="G131:G132" si="14">F131/D131*100</f>
        <v>99.075182942083146</v>
      </c>
      <c r="H131" s="350" t="s">
        <v>267</v>
      </c>
      <c r="I131" s="353" t="s">
        <v>268</v>
      </c>
      <c r="J131" s="356" t="s">
        <v>135</v>
      </c>
      <c r="K131" s="356" t="s">
        <v>269</v>
      </c>
      <c r="L131" s="356" t="s">
        <v>11</v>
      </c>
      <c r="M131" s="356" t="s">
        <v>11</v>
      </c>
      <c r="N131" s="356" t="s">
        <v>367</v>
      </c>
      <c r="O131" s="360"/>
    </row>
    <row r="132" spans="1:15" ht="39" customHeight="1" x14ac:dyDescent="0.25">
      <c r="A132" s="273"/>
      <c r="B132" s="351"/>
      <c r="C132" s="71" t="s">
        <v>10</v>
      </c>
      <c r="D132" s="105">
        <v>48584.682359999999</v>
      </c>
      <c r="E132" s="73">
        <v>48135.362930000003</v>
      </c>
      <c r="F132" s="73">
        <v>48135.362930000003</v>
      </c>
      <c r="G132" s="73">
        <f t="shared" si="14"/>
        <v>99.075182942083146</v>
      </c>
      <c r="H132" s="351"/>
      <c r="I132" s="354"/>
      <c r="J132" s="357"/>
      <c r="K132" s="357"/>
      <c r="L132" s="357"/>
      <c r="M132" s="357"/>
      <c r="N132" s="357"/>
      <c r="O132" s="361"/>
    </row>
    <row r="133" spans="1:15" ht="39" customHeight="1" x14ac:dyDescent="0.25">
      <c r="A133" s="273"/>
      <c r="B133" s="351"/>
      <c r="C133" s="71" t="s">
        <v>3</v>
      </c>
      <c r="D133" s="72">
        <v>0</v>
      </c>
      <c r="E133" s="72">
        <v>0</v>
      </c>
      <c r="F133" s="72">
        <v>0</v>
      </c>
      <c r="G133" s="72">
        <v>0</v>
      </c>
      <c r="H133" s="351"/>
      <c r="I133" s="354"/>
      <c r="J133" s="357"/>
      <c r="K133" s="357"/>
      <c r="L133" s="357"/>
      <c r="M133" s="357"/>
      <c r="N133" s="357"/>
      <c r="O133" s="361"/>
    </row>
    <row r="134" spans="1:15" ht="39" customHeight="1" x14ac:dyDescent="0.25">
      <c r="A134" s="273"/>
      <c r="B134" s="351"/>
      <c r="C134" s="71" t="s">
        <v>22</v>
      </c>
      <c r="D134" s="72">
        <v>0</v>
      </c>
      <c r="E134" s="72">
        <v>0</v>
      </c>
      <c r="F134" s="72">
        <v>0</v>
      </c>
      <c r="G134" s="72">
        <v>0</v>
      </c>
      <c r="H134" s="351"/>
      <c r="I134" s="354"/>
      <c r="J134" s="357"/>
      <c r="K134" s="357"/>
      <c r="L134" s="357"/>
      <c r="M134" s="357"/>
      <c r="N134" s="357"/>
      <c r="O134" s="361"/>
    </row>
    <row r="135" spans="1:15" ht="39" customHeight="1" x14ac:dyDescent="0.25">
      <c r="A135" s="273"/>
      <c r="B135" s="351"/>
      <c r="C135" s="71" t="s">
        <v>4</v>
      </c>
      <c r="D135" s="72">
        <v>0</v>
      </c>
      <c r="E135" s="72">
        <v>0</v>
      </c>
      <c r="F135" s="72">
        <v>0</v>
      </c>
      <c r="G135" s="72">
        <v>0</v>
      </c>
      <c r="H135" s="352"/>
      <c r="I135" s="355"/>
      <c r="J135" s="358"/>
      <c r="K135" s="358"/>
      <c r="L135" s="358"/>
      <c r="M135" s="358"/>
      <c r="N135" s="358"/>
      <c r="O135" s="362"/>
    </row>
    <row r="136" spans="1:15" ht="39" hidden="1" customHeight="1" x14ac:dyDescent="0.25">
      <c r="A136" s="336" t="s">
        <v>29</v>
      </c>
      <c r="B136" s="336" t="s">
        <v>270</v>
      </c>
      <c r="C136" s="68" t="s">
        <v>2</v>
      </c>
      <c r="D136" s="70"/>
      <c r="E136" s="70"/>
      <c r="F136" s="70"/>
      <c r="G136" s="70"/>
      <c r="H136" s="338" t="s">
        <v>30</v>
      </c>
      <c r="I136" s="316"/>
      <c r="J136" s="316"/>
      <c r="K136" s="339"/>
      <c r="L136" s="339"/>
      <c r="M136" s="339"/>
      <c r="N136" s="339"/>
      <c r="O136" s="340"/>
    </row>
    <row r="137" spans="1:15" ht="35.25" hidden="1" customHeight="1" x14ac:dyDescent="0.25">
      <c r="A137" s="337"/>
      <c r="B137" s="337"/>
      <c r="C137" s="68" t="s">
        <v>10</v>
      </c>
      <c r="D137" s="70"/>
      <c r="E137" s="70"/>
      <c r="F137" s="70"/>
      <c r="G137" s="70"/>
      <c r="H137" s="318"/>
      <c r="I137" s="319"/>
      <c r="J137" s="319"/>
      <c r="K137" s="341"/>
      <c r="L137" s="341"/>
      <c r="M137" s="341"/>
      <c r="N137" s="341"/>
      <c r="O137" s="342"/>
    </row>
    <row r="138" spans="1:15" ht="13.5" hidden="1" customHeight="1" x14ac:dyDescent="0.25">
      <c r="A138" s="337"/>
      <c r="B138" s="337"/>
      <c r="C138" s="68" t="s">
        <v>3</v>
      </c>
      <c r="D138" s="70"/>
      <c r="E138" s="70"/>
      <c r="F138" s="70"/>
      <c r="G138" s="70"/>
      <c r="H138" s="318"/>
      <c r="I138" s="319"/>
      <c r="J138" s="319"/>
      <c r="K138" s="341"/>
      <c r="L138" s="341"/>
      <c r="M138" s="341"/>
      <c r="N138" s="341"/>
      <c r="O138" s="342"/>
    </row>
    <row r="139" spans="1:15" ht="13.5" hidden="1" customHeight="1" x14ac:dyDescent="0.25">
      <c r="A139" s="337"/>
      <c r="B139" s="337"/>
      <c r="C139" s="68" t="s">
        <v>22</v>
      </c>
      <c r="D139" s="70"/>
      <c r="E139" s="70"/>
      <c r="F139" s="70"/>
      <c r="G139" s="70"/>
      <c r="H139" s="318"/>
      <c r="I139" s="319"/>
      <c r="J139" s="319"/>
      <c r="K139" s="341"/>
      <c r="L139" s="341"/>
      <c r="M139" s="341"/>
      <c r="N139" s="341"/>
      <c r="O139" s="342"/>
    </row>
    <row r="140" spans="1:15" ht="84" hidden="1" customHeight="1" x14ac:dyDescent="0.25">
      <c r="A140" s="337"/>
      <c r="B140" s="337"/>
      <c r="C140" s="68" t="s">
        <v>4</v>
      </c>
      <c r="D140" s="70"/>
      <c r="E140" s="70"/>
      <c r="F140" s="70"/>
      <c r="G140" s="70"/>
      <c r="H140" s="321"/>
      <c r="I140" s="322"/>
      <c r="J140" s="322"/>
      <c r="K140" s="343"/>
      <c r="L140" s="343"/>
      <c r="M140" s="343"/>
      <c r="N140" s="343"/>
      <c r="O140" s="344"/>
    </row>
    <row r="141" spans="1:15" ht="39" customHeight="1" x14ac:dyDescent="0.25">
      <c r="B141" s="359"/>
      <c r="C141" s="359"/>
      <c r="D141" s="359"/>
      <c r="E141" s="359"/>
      <c r="F141" s="359"/>
      <c r="G141" s="359"/>
      <c r="H141" s="359"/>
      <c r="I141" s="359"/>
      <c r="J141" s="359"/>
      <c r="K141" s="359"/>
      <c r="L141" s="359"/>
      <c r="M141" s="359"/>
      <c r="N141" s="359"/>
      <c r="O141" s="359"/>
    </row>
    <row r="142" spans="1:15" x14ac:dyDescent="0.25">
      <c r="B142" s="359"/>
      <c r="C142" s="359"/>
      <c r="D142" s="359"/>
      <c r="E142" s="359"/>
      <c r="F142" s="359"/>
      <c r="G142" s="359"/>
      <c r="H142" s="359"/>
      <c r="I142" s="359"/>
      <c r="J142" s="359"/>
      <c r="K142" s="359"/>
      <c r="L142" s="359"/>
      <c r="M142" s="359"/>
      <c r="N142" s="359"/>
      <c r="O142" s="359"/>
    </row>
    <row r="143" spans="1:15" ht="14.25" customHeight="1" x14ac:dyDescent="0.25">
      <c r="A143" s="18" t="s">
        <v>271</v>
      </c>
      <c r="B143" s="359" t="s">
        <v>27</v>
      </c>
      <c r="C143" s="359"/>
      <c r="D143" s="359"/>
      <c r="E143" s="359"/>
      <c r="F143" s="359"/>
      <c r="G143" s="359"/>
      <c r="H143" s="359"/>
      <c r="I143" s="359"/>
      <c r="J143" s="359"/>
      <c r="K143" s="359"/>
      <c r="L143" s="359"/>
      <c r="M143" s="359"/>
      <c r="N143" s="359"/>
      <c r="O143" s="359"/>
    </row>
    <row r="144" spans="1:15" ht="26.25" customHeight="1" x14ac:dyDescent="0.25">
      <c r="B144" s="359"/>
      <c r="C144" s="359"/>
      <c r="D144" s="359"/>
      <c r="E144" s="359"/>
      <c r="F144" s="359"/>
      <c r="G144" s="359"/>
      <c r="H144" s="359"/>
      <c r="I144" s="359"/>
      <c r="J144" s="359"/>
      <c r="K144" s="359"/>
      <c r="L144" s="359"/>
      <c r="M144" s="359"/>
      <c r="N144" s="359"/>
      <c r="O144" s="359"/>
    </row>
    <row r="145" spans="2:15" ht="23.25" customHeight="1" x14ac:dyDescent="0.25">
      <c r="B145" s="359"/>
      <c r="C145" s="359"/>
      <c r="D145" s="359"/>
      <c r="E145" s="359"/>
      <c r="F145" s="359"/>
      <c r="G145" s="359"/>
      <c r="H145" s="359"/>
      <c r="I145" s="359"/>
      <c r="J145" s="359"/>
      <c r="K145" s="359"/>
      <c r="L145" s="359"/>
      <c r="M145" s="359"/>
      <c r="N145" s="359"/>
      <c r="O145" s="359"/>
    </row>
    <row r="146" spans="2:15" x14ac:dyDescent="0.25">
      <c r="B146" s="359"/>
      <c r="C146" s="359"/>
      <c r="D146" s="359"/>
      <c r="E146" s="359"/>
      <c r="F146" s="359"/>
      <c r="G146" s="359"/>
      <c r="H146" s="359"/>
      <c r="I146" s="359"/>
      <c r="J146" s="359"/>
      <c r="K146" s="359"/>
      <c r="L146" s="359"/>
      <c r="M146" s="359"/>
      <c r="N146" s="359"/>
      <c r="O146" s="359"/>
    </row>
    <row r="147" spans="2:15" ht="18" customHeight="1" x14ac:dyDescent="0.25">
      <c r="B147" s="359"/>
      <c r="C147" s="359"/>
      <c r="D147" s="359"/>
      <c r="E147" s="359"/>
      <c r="F147" s="359"/>
      <c r="G147" s="359"/>
      <c r="H147" s="359"/>
      <c r="I147" s="359"/>
      <c r="J147" s="359"/>
      <c r="K147" s="359"/>
      <c r="L147" s="359"/>
      <c r="M147" s="359"/>
      <c r="N147" s="359"/>
      <c r="O147" s="359"/>
    </row>
    <row r="148" spans="2:15" ht="24.75" customHeight="1" x14ac:dyDescent="0.25">
      <c r="B148" s="359"/>
      <c r="C148" s="359"/>
      <c r="D148" s="359"/>
      <c r="E148" s="359"/>
      <c r="F148" s="359"/>
      <c r="G148" s="359"/>
      <c r="H148" s="359"/>
      <c r="I148" s="359"/>
      <c r="J148" s="359"/>
      <c r="K148" s="359"/>
      <c r="L148" s="359"/>
      <c r="M148" s="359"/>
      <c r="N148" s="359"/>
      <c r="O148" s="359"/>
    </row>
    <row r="149" spans="2:15" x14ac:dyDescent="0.25">
      <c r="B149" s="359"/>
      <c r="C149" s="359"/>
      <c r="D149" s="359"/>
      <c r="E149" s="359"/>
      <c r="F149" s="359"/>
      <c r="G149" s="359"/>
      <c r="H149" s="359"/>
      <c r="I149" s="359"/>
      <c r="J149" s="359"/>
      <c r="K149" s="359"/>
      <c r="L149" s="359"/>
      <c r="M149" s="359"/>
      <c r="N149" s="359"/>
      <c r="O149" s="359"/>
    </row>
    <row r="150" spans="2:15" x14ac:dyDescent="0.25">
      <c r="B150" s="359"/>
      <c r="C150" s="359"/>
      <c r="D150" s="359"/>
      <c r="E150" s="359"/>
      <c r="F150" s="359"/>
      <c r="G150" s="359"/>
      <c r="H150" s="359"/>
      <c r="I150" s="359"/>
      <c r="J150" s="359"/>
      <c r="K150" s="359"/>
      <c r="L150" s="359"/>
      <c r="M150" s="359"/>
      <c r="N150" s="359"/>
      <c r="O150" s="359"/>
    </row>
    <row r="151" spans="2:15" x14ac:dyDescent="0.25">
      <c r="B151" s="359"/>
      <c r="C151" s="359"/>
      <c r="D151" s="359"/>
      <c r="E151" s="359"/>
      <c r="F151" s="359"/>
      <c r="G151" s="359"/>
      <c r="H151" s="359"/>
      <c r="I151" s="359"/>
      <c r="J151" s="359"/>
      <c r="K151" s="359"/>
      <c r="L151" s="359"/>
      <c r="M151" s="359"/>
      <c r="N151" s="359"/>
      <c r="O151" s="359"/>
    </row>
  </sheetData>
  <mergeCells count="206">
    <mergeCell ref="B112:J112"/>
    <mergeCell ref="B113:J113"/>
    <mergeCell ref="B114:J114"/>
    <mergeCell ref="K106:K110"/>
    <mergeCell ref="L106:L110"/>
    <mergeCell ref="M106:M110"/>
    <mergeCell ref="N106:N110"/>
    <mergeCell ref="O106:O110"/>
    <mergeCell ref="B111:J111"/>
    <mergeCell ref="B151:O151"/>
    <mergeCell ref="B141:O141"/>
    <mergeCell ref="B142:O142"/>
    <mergeCell ref="B143:O143"/>
    <mergeCell ref="B144:O144"/>
    <mergeCell ref="B145:O145"/>
    <mergeCell ref="B146:O146"/>
    <mergeCell ref="M131:M135"/>
    <mergeCell ref="N131:N135"/>
    <mergeCell ref="O131:O135"/>
    <mergeCell ref="B147:O147"/>
    <mergeCell ref="B148:O148"/>
    <mergeCell ref="B149:O149"/>
    <mergeCell ref="B150:O150"/>
    <mergeCell ref="A136:A140"/>
    <mergeCell ref="B136:B140"/>
    <mergeCell ref="H136:O140"/>
    <mergeCell ref="A129:A130"/>
    <mergeCell ref="B129:G130"/>
    <mergeCell ref="N129:N130"/>
    <mergeCell ref="A131:A135"/>
    <mergeCell ref="B131:B135"/>
    <mergeCell ref="H131:H135"/>
    <mergeCell ref="I131:I135"/>
    <mergeCell ref="J131:J135"/>
    <mergeCell ref="K131:K135"/>
    <mergeCell ref="L131:L135"/>
    <mergeCell ref="A123:A127"/>
    <mergeCell ref="H123:J127"/>
    <mergeCell ref="M123:O127"/>
    <mergeCell ref="K126:K127"/>
    <mergeCell ref="L126:L127"/>
    <mergeCell ref="K115:K119"/>
    <mergeCell ref="L115:L119"/>
    <mergeCell ref="M115:M119"/>
    <mergeCell ref="N115:N119"/>
    <mergeCell ref="O115:O119"/>
    <mergeCell ref="B120:J120"/>
    <mergeCell ref="A115:A119"/>
    <mergeCell ref="B115:B119"/>
    <mergeCell ref="H115:H119"/>
    <mergeCell ref="I115:I119"/>
    <mergeCell ref="J115:J119"/>
    <mergeCell ref="B123:B128"/>
    <mergeCell ref="B121:J121"/>
    <mergeCell ref="B122:J122"/>
    <mergeCell ref="A106:A110"/>
    <mergeCell ref="B106:B110"/>
    <mergeCell ref="H106:H110"/>
    <mergeCell ref="I106:I110"/>
    <mergeCell ref="J106:J110"/>
    <mergeCell ref="L97:L101"/>
    <mergeCell ref="M97:M101"/>
    <mergeCell ref="N97:N101"/>
    <mergeCell ref="O97:O101"/>
    <mergeCell ref="B102:J102"/>
    <mergeCell ref="B103:J103"/>
    <mergeCell ref="A97:A101"/>
    <mergeCell ref="B97:B101"/>
    <mergeCell ref="H97:H101"/>
    <mergeCell ref="I97:I101"/>
    <mergeCell ref="J97:J101"/>
    <mergeCell ref="K97:K101"/>
    <mergeCell ref="B104:J104"/>
    <mergeCell ref="B105:J105"/>
    <mergeCell ref="B94:J94"/>
    <mergeCell ref="N94:N95"/>
    <mergeCell ref="B95:J95"/>
    <mergeCell ref="B96:G96"/>
    <mergeCell ref="K86:K90"/>
    <mergeCell ref="L86:L90"/>
    <mergeCell ref="M86:M90"/>
    <mergeCell ref="N86:N90"/>
    <mergeCell ref="O86:O90"/>
    <mergeCell ref="B91:J91"/>
    <mergeCell ref="O94:O95"/>
    <mergeCell ref="B92:J92"/>
    <mergeCell ref="B93:J93"/>
    <mergeCell ref="B82:J82"/>
    <mergeCell ref="B83:J83"/>
    <mergeCell ref="B84:J84"/>
    <mergeCell ref="O84:O85"/>
    <mergeCell ref="B85:J85"/>
    <mergeCell ref="A86:A90"/>
    <mergeCell ref="B86:B90"/>
    <mergeCell ref="H86:H90"/>
    <mergeCell ref="I86:I90"/>
    <mergeCell ref="J86:J90"/>
    <mergeCell ref="K76:K80"/>
    <mergeCell ref="L76:L80"/>
    <mergeCell ref="M76:M80"/>
    <mergeCell ref="N76:N80"/>
    <mergeCell ref="O76:O80"/>
    <mergeCell ref="B81:J81"/>
    <mergeCell ref="B71:J71"/>
    <mergeCell ref="B72:J72"/>
    <mergeCell ref="B73:J73"/>
    <mergeCell ref="B74:J74"/>
    <mergeCell ref="B75:G75"/>
    <mergeCell ref="A65:A69"/>
    <mergeCell ref="B65:B69"/>
    <mergeCell ref="H65:H69"/>
    <mergeCell ref="I65:I69"/>
    <mergeCell ref="J65:J69"/>
    <mergeCell ref="A76:A80"/>
    <mergeCell ref="B76:B80"/>
    <mergeCell ref="H76:H80"/>
    <mergeCell ref="I76:I80"/>
    <mergeCell ref="J76:J80"/>
    <mergeCell ref="O54:O58"/>
    <mergeCell ref="B59:J59"/>
    <mergeCell ref="B50:J50"/>
    <mergeCell ref="B51:J51"/>
    <mergeCell ref="B52:J52"/>
    <mergeCell ref="B53:J53"/>
    <mergeCell ref="O65:O69"/>
    <mergeCell ref="B70:J70"/>
    <mergeCell ref="B60:J60"/>
    <mergeCell ref="B61:J61"/>
    <mergeCell ref="B62:J62"/>
    <mergeCell ref="B63:J63"/>
    <mergeCell ref="B64:G64"/>
    <mergeCell ref="K65:K69"/>
    <mergeCell ref="L65:L69"/>
    <mergeCell ref="M65:M69"/>
    <mergeCell ref="N65:N69"/>
    <mergeCell ref="A54:A58"/>
    <mergeCell ref="B54:B58"/>
    <mergeCell ref="H54:H58"/>
    <mergeCell ref="I54:I58"/>
    <mergeCell ref="J54:J58"/>
    <mergeCell ref="K44:K48"/>
    <mergeCell ref="L44:L48"/>
    <mergeCell ref="M44:M48"/>
    <mergeCell ref="N44:N48"/>
    <mergeCell ref="K54:K58"/>
    <mergeCell ref="L54:L58"/>
    <mergeCell ref="M54:M58"/>
    <mergeCell ref="N54:N58"/>
    <mergeCell ref="O44:O48"/>
    <mergeCell ref="B49:J49"/>
    <mergeCell ref="B43:J43"/>
    <mergeCell ref="A44:A48"/>
    <mergeCell ref="B44:B48"/>
    <mergeCell ref="H44:H48"/>
    <mergeCell ref="I44:I48"/>
    <mergeCell ref="J44:J48"/>
    <mergeCell ref="M35:M39"/>
    <mergeCell ref="N35:N39"/>
    <mergeCell ref="O35:O39"/>
    <mergeCell ref="B40:J40"/>
    <mergeCell ref="B41:J41"/>
    <mergeCell ref="B42:J42"/>
    <mergeCell ref="A32:A34"/>
    <mergeCell ref="B32:G34"/>
    <mergeCell ref="N32:N34"/>
    <mergeCell ref="A35:A39"/>
    <mergeCell ref="B35:B39"/>
    <mergeCell ref="H35:H39"/>
    <mergeCell ref="I35:I39"/>
    <mergeCell ref="J35:J39"/>
    <mergeCell ref="K35:K39"/>
    <mergeCell ref="L35:L39"/>
    <mergeCell ref="A21:A24"/>
    <mergeCell ref="B21:G24"/>
    <mergeCell ref="N21:N24"/>
    <mergeCell ref="B25:O25"/>
    <mergeCell ref="A26:A30"/>
    <mergeCell ref="H26:J30"/>
    <mergeCell ref="M26:O30"/>
    <mergeCell ref="K29:K30"/>
    <mergeCell ref="L29:L30"/>
    <mergeCell ref="B26:B31"/>
    <mergeCell ref="A15:A19"/>
    <mergeCell ref="H15:J19"/>
    <mergeCell ref="M15:O19"/>
    <mergeCell ref="K18:K19"/>
    <mergeCell ref="L18:L19"/>
    <mergeCell ref="N6:N7"/>
    <mergeCell ref="O6:O7"/>
    <mergeCell ref="A9:A13"/>
    <mergeCell ref="H9:J13"/>
    <mergeCell ref="M9:O13"/>
    <mergeCell ref="K12:K13"/>
    <mergeCell ref="L12:L13"/>
    <mergeCell ref="B15:B20"/>
    <mergeCell ref="B9:B14"/>
    <mergeCell ref="A3:O3"/>
    <mergeCell ref="A4:O4"/>
    <mergeCell ref="A6:A7"/>
    <mergeCell ref="B6:B7"/>
    <mergeCell ref="C6:G6"/>
    <mergeCell ref="H6:H7"/>
    <mergeCell ref="I6:I7"/>
    <mergeCell ref="J6:J7"/>
    <mergeCell ref="K6:L6"/>
    <mergeCell ref="M6:M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zoomScale="90" zoomScaleNormal="90" workbookViewId="0">
      <selection activeCell="A3" sqref="A3:Q3"/>
    </sheetView>
  </sheetViews>
  <sheetFormatPr defaultRowHeight="15" x14ac:dyDescent="0.25"/>
  <cols>
    <col min="1" max="1" width="9.140625" style="1"/>
    <col min="2" max="2" width="27.85546875" style="1" customWidth="1"/>
    <col min="3" max="3" width="19.5703125" style="1" customWidth="1"/>
    <col min="4" max="4" width="19.140625" style="1" customWidth="1"/>
    <col min="5" max="5" width="20.7109375" style="1" customWidth="1"/>
    <col min="6" max="6" width="23.140625" style="1" customWidth="1"/>
    <col min="7" max="7" width="15.42578125" style="1" customWidth="1"/>
    <col min="8" max="8" width="17" style="1" customWidth="1"/>
    <col min="9" max="9" width="20.85546875" style="1" customWidth="1"/>
    <col min="10" max="10" width="19" style="1" customWidth="1"/>
    <col min="11" max="11" width="13.5703125" style="1" customWidth="1"/>
    <col min="12" max="12" width="16.140625" style="1" customWidth="1"/>
    <col min="13" max="13" width="19.7109375" style="1" customWidth="1"/>
    <col min="14" max="14" width="15.140625" style="1" customWidth="1"/>
    <col min="15" max="15" width="16" style="1" customWidth="1"/>
    <col min="16" max="16" width="17.140625" style="1" customWidth="1"/>
    <col min="17" max="17" width="35.85546875" style="1" customWidth="1"/>
    <col min="18" max="16384" width="9.140625" style="1"/>
  </cols>
  <sheetData>
    <row r="1" spans="1:17" ht="45" x14ac:dyDescent="0.25">
      <c r="Q1" s="7" t="s">
        <v>51</v>
      </c>
    </row>
    <row r="3" spans="1:17" ht="39.75" customHeight="1" x14ac:dyDescent="0.25">
      <c r="A3" s="378" t="s">
        <v>294</v>
      </c>
      <c r="B3" s="378"/>
      <c r="C3" s="378"/>
      <c r="D3" s="378"/>
      <c r="E3" s="378"/>
      <c r="F3" s="378"/>
      <c r="G3" s="378"/>
      <c r="H3" s="378"/>
      <c r="I3" s="378"/>
      <c r="J3" s="378"/>
      <c r="K3" s="378"/>
      <c r="L3" s="378"/>
      <c r="M3" s="378"/>
      <c r="N3" s="378"/>
      <c r="O3" s="378"/>
      <c r="P3" s="378"/>
      <c r="Q3" s="378"/>
    </row>
    <row r="5" spans="1:17" x14ac:dyDescent="0.25">
      <c r="A5" s="3"/>
      <c r="B5" s="2"/>
      <c r="C5" s="2"/>
      <c r="D5" s="2"/>
      <c r="E5" s="2"/>
      <c r="F5" s="2"/>
      <c r="G5" s="2"/>
      <c r="H5" s="2"/>
      <c r="I5" s="2"/>
      <c r="J5" s="2"/>
      <c r="K5" s="2"/>
      <c r="L5" s="2"/>
      <c r="M5" s="2"/>
      <c r="N5" s="2"/>
      <c r="O5" s="2"/>
      <c r="P5" s="2"/>
      <c r="Q5" s="2"/>
    </row>
    <row r="6" spans="1:17" ht="131.25" customHeight="1" x14ac:dyDescent="0.25">
      <c r="A6" s="376" t="s">
        <v>52</v>
      </c>
      <c r="B6" s="376" t="s">
        <v>88</v>
      </c>
      <c r="C6" s="376" t="s">
        <v>32</v>
      </c>
      <c r="D6" s="376" t="s">
        <v>33</v>
      </c>
      <c r="E6" s="376" t="s">
        <v>34</v>
      </c>
      <c r="F6" s="376" t="s">
        <v>35</v>
      </c>
      <c r="G6" s="376" t="s">
        <v>36</v>
      </c>
      <c r="H6" s="376" t="s">
        <v>37</v>
      </c>
      <c r="I6" s="376" t="s">
        <v>38</v>
      </c>
      <c r="J6" s="376" t="s">
        <v>89</v>
      </c>
      <c r="K6" s="376" t="s">
        <v>39</v>
      </c>
      <c r="L6" s="376" t="s">
        <v>40</v>
      </c>
      <c r="M6" s="376" t="s">
        <v>41</v>
      </c>
      <c r="N6" s="376" t="s">
        <v>42</v>
      </c>
      <c r="O6" s="379" t="s">
        <v>90</v>
      </c>
      <c r="P6" s="376" t="s">
        <v>91</v>
      </c>
      <c r="Q6" s="376" t="s">
        <v>43</v>
      </c>
    </row>
    <row r="7" spans="1:17" x14ac:dyDescent="0.25">
      <c r="A7" s="376"/>
      <c r="B7" s="376"/>
      <c r="C7" s="376"/>
      <c r="D7" s="376"/>
      <c r="E7" s="376"/>
      <c r="F7" s="376"/>
      <c r="G7" s="376"/>
      <c r="H7" s="376"/>
      <c r="I7" s="376"/>
      <c r="J7" s="376"/>
      <c r="K7" s="376"/>
      <c r="L7" s="376"/>
      <c r="M7" s="376"/>
      <c r="N7" s="376"/>
      <c r="O7" s="380"/>
      <c r="P7" s="376"/>
      <c r="Q7" s="376"/>
    </row>
    <row r="8" spans="1:17" x14ac:dyDescent="0.25">
      <c r="A8" s="4">
        <v>1</v>
      </c>
      <c r="B8" s="4">
        <v>2</v>
      </c>
      <c r="C8" s="4">
        <v>3</v>
      </c>
      <c r="D8" s="4">
        <v>4</v>
      </c>
      <c r="E8" s="4">
        <v>5</v>
      </c>
      <c r="F8" s="4">
        <v>6</v>
      </c>
      <c r="G8" s="4">
        <v>7</v>
      </c>
      <c r="H8" s="4">
        <v>8</v>
      </c>
      <c r="I8" s="4">
        <v>9</v>
      </c>
      <c r="J8" s="4">
        <v>10</v>
      </c>
      <c r="K8" s="4">
        <v>11</v>
      </c>
      <c r="L8" s="4">
        <v>12</v>
      </c>
      <c r="M8" s="4">
        <v>13</v>
      </c>
      <c r="N8" s="4">
        <v>14</v>
      </c>
      <c r="O8" s="4">
        <v>15</v>
      </c>
      <c r="P8" s="4">
        <v>16</v>
      </c>
      <c r="Q8" s="4">
        <v>17</v>
      </c>
    </row>
    <row r="9" spans="1:17" x14ac:dyDescent="0.25">
      <c r="A9" s="374" t="s">
        <v>44</v>
      </c>
      <c r="B9" s="374"/>
      <c r="C9" s="375" t="s">
        <v>45</v>
      </c>
      <c r="D9" s="375"/>
      <c r="E9" s="375"/>
      <c r="F9" s="375"/>
      <c r="G9" s="4" t="s">
        <v>2</v>
      </c>
      <c r="H9" s="5">
        <f t="shared" ref="H9:I9" si="0">SUM(H10:H13)</f>
        <v>0</v>
      </c>
      <c r="I9" s="5">
        <f t="shared" si="0"/>
        <v>0</v>
      </c>
      <c r="J9" s="5">
        <f>SUM(J10:J13)</f>
        <v>0</v>
      </c>
      <c r="K9" s="5">
        <f t="shared" ref="K9:M9" si="1">SUM(K10:K13)</f>
        <v>0</v>
      </c>
      <c r="L9" s="5">
        <f t="shared" si="1"/>
        <v>0</v>
      </c>
      <c r="M9" s="5">
        <f t="shared" si="1"/>
        <v>0</v>
      </c>
      <c r="N9" s="5">
        <f>IFERROR(L9/J9*100,100)</f>
        <v>100</v>
      </c>
      <c r="O9" s="381"/>
      <c r="P9" s="381"/>
      <c r="Q9" s="5"/>
    </row>
    <row r="10" spans="1:17" x14ac:dyDescent="0.25">
      <c r="A10" s="374"/>
      <c r="B10" s="374"/>
      <c r="C10" s="375"/>
      <c r="D10" s="375"/>
      <c r="E10" s="375"/>
      <c r="F10" s="375"/>
      <c r="G10" s="4" t="s">
        <v>46</v>
      </c>
      <c r="H10" s="5"/>
      <c r="I10" s="5"/>
      <c r="J10" s="5"/>
      <c r="K10" s="5"/>
      <c r="L10" s="5"/>
      <c r="M10" s="5"/>
      <c r="N10" s="5">
        <f t="shared" ref="N10:N13" si="2">IFERROR(L10/J10*100,100)</f>
        <v>100</v>
      </c>
      <c r="O10" s="382"/>
      <c r="P10" s="382"/>
      <c r="Q10" s="5"/>
    </row>
    <row r="11" spans="1:17" x14ac:dyDescent="0.25">
      <c r="A11" s="374"/>
      <c r="B11" s="374"/>
      <c r="C11" s="375"/>
      <c r="D11" s="375"/>
      <c r="E11" s="375"/>
      <c r="F11" s="375"/>
      <c r="G11" s="4" t="s">
        <v>3</v>
      </c>
      <c r="H11" s="5"/>
      <c r="I11" s="5"/>
      <c r="J11" s="5"/>
      <c r="K11" s="5"/>
      <c r="L11" s="5"/>
      <c r="M11" s="5"/>
      <c r="N11" s="5">
        <f t="shared" si="2"/>
        <v>100</v>
      </c>
      <c r="O11" s="382"/>
      <c r="P11" s="382"/>
      <c r="Q11" s="5"/>
    </row>
    <row r="12" spans="1:17" x14ac:dyDescent="0.25">
      <c r="A12" s="374"/>
      <c r="B12" s="374"/>
      <c r="C12" s="375"/>
      <c r="D12" s="375"/>
      <c r="E12" s="375"/>
      <c r="F12" s="375"/>
      <c r="G12" s="4" t="s">
        <v>22</v>
      </c>
      <c r="H12" s="5"/>
      <c r="I12" s="5"/>
      <c r="J12" s="5"/>
      <c r="K12" s="5"/>
      <c r="L12" s="5"/>
      <c r="M12" s="5"/>
      <c r="N12" s="5">
        <f t="shared" si="2"/>
        <v>100</v>
      </c>
      <c r="O12" s="382"/>
      <c r="P12" s="382"/>
      <c r="Q12" s="5"/>
    </row>
    <row r="13" spans="1:17" x14ac:dyDescent="0.25">
      <c r="A13" s="374"/>
      <c r="B13" s="374"/>
      <c r="C13" s="375"/>
      <c r="D13" s="375"/>
      <c r="E13" s="375"/>
      <c r="F13" s="375"/>
      <c r="G13" s="4" t="s">
        <v>4</v>
      </c>
      <c r="H13" s="5"/>
      <c r="I13" s="5"/>
      <c r="J13" s="5"/>
      <c r="K13" s="5"/>
      <c r="L13" s="5"/>
      <c r="M13" s="5"/>
      <c r="N13" s="5">
        <f t="shared" si="2"/>
        <v>100</v>
      </c>
      <c r="O13" s="383"/>
      <c r="P13" s="383"/>
      <c r="Q13" s="5"/>
    </row>
    <row r="14" spans="1:17" x14ac:dyDescent="0.25">
      <c r="A14" s="4" t="s">
        <v>52</v>
      </c>
      <c r="B14" s="374" t="s">
        <v>92</v>
      </c>
      <c r="C14" s="374"/>
      <c r="D14" s="374"/>
      <c r="E14" s="374"/>
      <c r="F14" s="374"/>
      <c r="G14" s="374"/>
      <c r="H14" s="374"/>
      <c r="I14" s="374"/>
      <c r="J14" s="374"/>
      <c r="K14" s="374"/>
      <c r="L14" s="374"/>
      <c r="M14" s="374"/>
      <c r="N14" s="374"/>
      <c r="O14" s="374"/>
      <c r="P14" s="374"/>
      <c r="Q14" s="374"/>
    </row>
    <row r="15" spans="1:17" x14ac:dyDescent="0.25">
      <c r="A15" s="4" t="s">
        <v>52</v>
      </c>
      <c r="B15" s="374" t="s">
        <v>47</v>
      </c>
      <c r="C15" s="374"/>
      <c r="D15" s="374"/>
      <c r="E15" s="374"/>
      <c r="F15" s="374"/>
      <c r="G15" s="374"/>
      <c r="H15" s="374"/>
      <c r="I15" s="374"/>
      <c r="J15" s="374"/>
      <c r="K15" s="374"/>
      <c r="L15" s="374"/>
      <c r="M15" s="374"/>
      <c r="N15" s="374"/>
      <c r="O15" s="374"/>
      <c r="P15" s="374"/>
      <c r="Q15" s="374"/>
    </row>
    <row r="16" spans="1:17" x14ac:dyDescent="0.25">
      <c r="A16" s="376">
        <v>1</v>
      </c>
      <c r="B16" s="377" t="s">
        <v>48</v>
      </c>
      <c r="C16" s="374"/>
      <c r="D16" s="374"/>
      <c r="E16" s="374"/>
      <c r="F16" s="374"/>
      <c r="G16" s="6" t="s">
        <v>2</v>
      </c>
      <c r="H16" s="5">
        <f t="shared" ref="H16:I16" si="3">SUM(H17:H20)</f>
        <v>0</v>
      </c>
      <c r="I16" s="5">
        <f t="shared" si="3"/>
        <v>0</v>
      </c>
      <c r="J16" s="5">
        <f>SUM(J17:J20)</f>
        <v>0</v>
      </c>
      <c r="K16" s="5">
        <f t="shared" ref="K16:M16" si="4">SUM(K17:K20)</f>
        <v>0</v>
      </c>
      <c r="L16" s="5">
        <f t="shared" si="4"/>
        <v>0</v>
      </c>
      <c r="M16" s="5">
        <f t="shared" si="4"/>
        <v>0</v>
      </c>
      <c r="N16" s="5">
        <f>IFERROR(L16/J16*100,100)</f>
        <v>100</v>
      </c>
      <c r="O16" s="381" t="e">
        <f>SUM(I16,L16,M16)/F16</f>
        <v>#DIV/0!</v>
      </c>
      <c r="P16" s="381">
        <f>F16-H16-K16</f>
        <v>0</v>
      </c>
      <c r="Q16" s="5"/>
    </row>
    <row r="17" spans="1:17" x14ac:dyDescent="0.25">
      <c r="A17" s="376"/>
      <c r="B17" s="377"/>
      <c r="C17" s="374"/>
      <c r="D17" s="374"/>
      <c r="E17" s="374"/>
      <c r="F17" s="374"/>
      <c r="G17" s="6" t="s">
        <v>46</v>
      </c>
      <c r="H17" s="5"/>
      <c r="I17" s="5"/>
      <c r="J17" s="5"/>
      <c r="K17" s="5"/>
      <c r="L17" s="5"/>
      <c r="M17" s="5"/>
      <c r="N17" s="5">
        <f t="shared" ref="N17:N25" si="5">IFERROR(L17/J17*100,100)</f>
        <v>100</v>
      </c>
      <c r="O17" s="382"/>
      <c r="P17" s="382"/>
      <c r="Q17" s="5"/>
    </row>
    <row r="18" spans="1:17" x14ac:dyDescent="0.25">
      <c r="A18" s="376"/>
      <c r="B18" s="377"/>
      <c r="C18" s="374"/>
      <c r="D18" s="374"/>
      <c r="E18" s="374"/>
      <c r="F18" s="374"/>
      <c r="G18" s="6" t="s">
        <v>3</v>
      </c>
      <c r="H18" s="5"/>
      <c r="I18" s="5"/>
      <c r="J18" s="5"/>
      <c r="K18" s="5"/>
      <c r="L18" s="5"/>
      <c r="M18" s="5"/>
      <c r="N18" s="5">
        <f t="shared" si="5"/>
        <v>100</v>
      </c>
      <c r="O18" s="382"/>
      <c r="P18" s="382"/>
      <c r="Q18" s="5"/>
    </row>
    <row r="19" spans="1:17" x14ac:dyDescent="0.25">
      <c r="A19" s="376"/>
      <c r="B19" s="377"/>
      <c r="C19" s="374"/>
      <c r="D19" s="374"/>
      <c r="E19" s="374"/>
      <c r="F19" s="374"/>
      <c r="G19" s="6" t="s">
        <v>22</v>
      </c>
      <c r="H19" s="5"/>
      <c r="I19" s="5"/>
      <c r="J19" s="5"/>
      <c r="K19" s="5"/>
      <c r="L19" s="5"/>
      <c r="M19" s="5"/>
      <c r="N19" s="5">
        <f t="shared" si="5"/>
        <v>100</v>
      </c>
      <c r="O19" s="382"/>
      <c r="P19" s="382"/>
      <c r="Q19" s="5"/>
    </row>
    <row r="20" spans="1:17" x14ac:dyDescent="0.25">
      <c r="A20" s="376"/>
      <c r="B20" s="377"/>
      <c r="C20" s="374"/>
      <c r="D20" s="374"/>
      <c r="E20" s="374"/>
      <c r="F20" s="374"/>
      <c r="G20" s="6" t="s">
        <v>4</v>
      </c>
      <c r="H20" s="5"/>
      <c r="I20" s="5"/>
      <c r="J20" s="5"/>
      <c r="K20" s="5"/>
      <c r="L20" s="5"/>
      <c r="M20" s="5"/>
      <c r="N20" s="5">
        <f t="shared" si="5"/>
        <v>100</v>
      </c>
      <c r="O20" s="383"/>
      <c r="P20" s="383"/>
      <c r="Q20" s="5"/>
    </row>
    <row r="21" spans="1:17" x14ac:dyDescent="0.25">
      <c r="A21" s="375" t="s">
        <v>31</v>
      </c>
      <c r="B21" s="377" t="s">
        <v>49</v>
      </c>
      <c r="C21" s="374"/>
      <c r="D21" s="374"/>
      <c r="E21" s="374"/>
      <c r="F21" s="374"/>
      <c r="G21" s="6" t="s">
        <v>2</v>
      </c>
      <c r="H21" s="5">
        <f t="shared" ref="H21:I21" si="6">SUM(H22:H25)</f>
        <v>0</v>
      </c>
      <c r="I21" s="5">
        <f t="shared" si="6"/>
        <v>0</v>
      </c>
      <c r="J21" s="5">
        <f>SUM(J22:J25)</f>
        <v>0</v>
      </c>
      <c r="K21" s="5">
        <f t="shared" ref="K21:M21" si="7">SUM(K22:K25)</f>
        <v>0</v>
      </c>
      <c r="L21" s="5">
        <f t="shared" si="7"/>
        <v>0</v>
      </c>
      <c r="M21" s="5">
        <f t="shared" si="7"/>
        <v>0</v>
      </c>
      <c r="N21" s="5">
        <f t="shared" si="5"/>
        <v>100</v>
      </c>
      <c r="O21" s="381" t="e">
        <f>SUM(I21,L21,M21)/F21</f>
        <v>#DIV/0!</v>
      </c>
      <c r="P21" s="381">
        <f>F21-H21-K21</f>
        <v>0</v>
      </c>
      <c r="Q21" s="5"/>
    </row>
    <row r="22" spans="1:17" x14ac:dyDescent="0.25">
      <c r="A22" s="375"/>
      <c r="B22" s="377"/>
      <c r="C22" s="374"/>
      <c r="D22" s="374"/>
      <c r="E22" s="374"/>
      <c r="F22" s="374"/>
      <c r="G22" s="6" t="s">
        <v>46</v>
      </c>
      <c r="H22" s="5"/>
      <c r="I22" s="5"/>
      <c r="J22" s="5"/>
      <c r="K22" s="5"/>
      <c r="L22" s="5"/>
      <c r="M22" s="5"/>
      <c r="N22" s="5">
        <f t="shared" si="5"/>
        <v>100</v>
      </c>
      <c r="O22" s="382"/>
      <c r="P22" s="382"/>
      <c r="Q22" s="5"/>
    </row>
    <row r="23" spans="1:17" x14ac:dyDescent="0.25">
      <c r="A23" s="375"/>
      <c r="B23" s="377"/>
      <c r="C23" s="374"/>
      <c r="D23" s="374"/>
      <c r="E23" s="374"/>
      <c r="F23" s="374"/>
      <c r="G23" s="6" t="s">
        <v>3</v>
      </c>
      <c r="H23" s="5"/>
      <c r="I23" s="5"/>
      <c r="J23" s="5"/>
      <c r="K23" s="5"/>
      <c r="L23" s="5"/>
      <c r="M23" s="5"/>
      <c r="N23" s="5">
        <f t="shared" si="5"/>
        <v>100</v>
      </c>
      <c r="O23" s="382"/>
      <c r="P23" s="382"/>
      <c r="Q23" s="5"/>
    </row>
    <row r="24" spans="1:17" x14ac:dyDescent="0.25">
      <c r="A24" s="375"/>
      <c r="B24" s="377"/>
      <c r="C24" s="374"/>
      <c r="D24" s="374"/>
      <c r="E24" s="374"/>
      <c r="F24" s="374"/>
      <c r="G24" s="6" t="s">
        <v>22</v>
      </c>
      <c r="H24" s="5"/>
      <c r="I24" s="5"/>
      <c r="J24" s="5"/>
      <c r="K24" s="5"/>
      <c r="L24" s="5"/>
      <c r="M24" s="5"/>
      <c r="N24" s="5">
        <f t="shared" si="5"/>
        <v>100</v>
      </c>
      <c r="O24" s="382"/>
      <c r="P24" s="382"/>
      <c r="Q24" s="5"/>
    </row>
    <row r="25" spans="1:17" x14ac:dyDescent="0.25">
      <c r="A25" s="375"/>
      <c r="B25" s="377"/>
      <c r="C25" s="374"/>
      <c r="D25" s="374"/>
      <c r="E25" s="374"/>
      <c r="F25" s="374"/>
      <c r="G25" s="6" t="s">
        <v>50</v>
      </c>
      <c r="H25" s="5"/>
      <c r="I25" s="5"/>
      <c r="J25" s="5"/>
      <c r="K25" s="5"/>
      <c r="L25" s="5"/>
      <c r="M25" s="5"/>
      <c r="N25" s="5">
        <f t="shared" si="5"/>
        <v>100</v>
      </c>
      <c r="O25" s="383"/>
      <c r="P25" s="383"/>
      <c r="Q25" s="5"/>
    </row>
    <row r="27" spans="1:17" x14ac:dyDescent="0.25">
      <c r="A27" s="15" t="s">
        <v>84</v>
      </c>
      <c r="B27" s="15" t="s">
        <v>79</v>
      </c>
    </row>
    <row r="28" spans="1:17" x14ac:dyDescent="0.25">
      <c r="A28" s="15" t="s">
        <v>85</v>
      </c>
      <c r="B28" s="15" t="s">
        <v>80</v>
      </c>
    </row>
    <row r="29" spans="1:17" x14ac:dyDescent="0.25">
      <c r="A29" s="15" t="s">
        <v>86</v>
      </c>
      <c r="B29" s="16" t="s">
        <v>81</v>
      </c>
    </row>
    <row r="30" spans="1:17" x14ac:dyDescent="0.25">
      <c r="A30" s="15" t="s">
        <v>87</v>
      </c>
      <c r="B30" s="15" t="s">
        <v>82</v>
      </c>
    </row>
    <row r="31" spans="1:17" x14ac:dyDescent="0.25">
      <c r="A31" s="15" t="s">
        <v>83</v>
      </c>
      <c r="B31" s="15" t="s">
        <v>28</v>
      </c>
    </row>
  </sheetData>
  <mergeCells count="40">
    <mergeCell ref="A3:Q3"/>
    <mergeCell ref="O6:O7"/>
    <mergeCell ref="O9:O13"/>
    <mergeCell ref="O16:O20"/>
    <mergeCell ref="O21:O25"/>
    <mergeCell ref="P9:P13"/>
    <mergeCell ref="P16:P20"/>
    <mergeCell ref="P21:P25"/>
    <mergeCell ref="A21:A25"/>
    <mergeCell ref="B21:B25"/>
    <mergeCell ref="C21:C25"/>
    <mergeCell ref="D21:D25"/>
    <mergeCell ref="E21:E25"/>
    <mergeCell ref="F21:F25"/>
    <mergeCell ref="B14:Q14"/>
    <mergeCell ref="B15:Q15"/>
    <mergeCell ref="A16:A20"/>
    <mergeCell ref="B16:B20"/>
    <mergeCell ref="C16:C20"/>
    <mergeCell ref="D16:D20"/>
    <mergeCell ref="E16:E20"/>
    <mergeCell ref="F16:F20"/>
    <mergeCell ref="M6:M7"/>
    <mergeCell ref="N6:N7"/>
    <mergeCell ref="P6:P7"/>
    <mergeCell ref="Q6:Q7"/>
    <mergeCell ref="J6:J7"/>
    <mergeCell ref="K6:K7"/>
    <mergeCell ref="L6:L7"/>
    <mergeCell ref="A9:B13"/>
    <mergeCell ref="C9:F13"/>
    <mergeCell ref="G6:G7"/>
    <mergeCell ref="H6:H7"/>
    <mergeCell ref="I6:I7"/>
    <mergeCell ref="A6:A7"/>
    <mergeCell ref="B6:B7"/>
    <mergeCell ref="C6:C7"/>
    <mergeCell ref="D6:D7"/>
    <mergeCell ref="E6:E7"/>
    <mergeCell ref="F6:F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7"/>
  <sheetViews>
    <sheetView workbookViewId="0">
      <selection activeCell="J5" sqref="J5:J6"/>
    </sheetView>
  </sheetViews>
  <sheetFormatPr defaultRowHeight="15" x14ac:dyDescent="0.25"/>
  <cols>
    <col min="1" max="1" width="8" customWidth="1"/>
    <col min="3" max="3" width="23.140625" customWidth="1"/>
    <col min="4" max="4" width="11" customWidth="1"/>
    <col min="5" max="5" width="10.85546875" customWidth="1"/>
    <col min="9" max="9" width="12.85546875" customWidth="1"/>
    <col min="10" max="10" width="33" customWidth="1"/>
    <col min="11" max="11" width="20.85546875" customWidth="1"/>
    <col min="12" max="12" width="18.28515625" customWidth="1"/>
    <col min="13" max="13" width="23.140625" customWidth="1"/>
  </cols>
  <sheetData>
    <row r="1" spans="1:13" ht="45" x14ac:dyDescent="0.25">
      <c r="M1" s="7" t="s">
        <v>63</v>
      </c>
    </row>
    <row r="3" spans="1:13" ht="15.75" x14ac:dyDescent="0.25">
      <c r="A3" s="384" t="s">
        <v>313</v>
      </c>
      <c r="B3" s="385"/>
      <c r="C3" s="385"/>
      <c r="D3" s="385"/>
      <c r="E3" s="385"/>
      <c r="F3" s="385"/>
      <c r="G3" s="385"/>
      <c r="H3" s="385"/>
      <c r="I3" s="385"/>
      <c r="J3" s="385"/>
      <c r="K3" s="385"/>
      <c r="L3" s="385"/>
      <c r="M3" s="385"/>
    </row>
    <row r="5" spans="1:13" ht="57.75" customHeight="1" x14ac:dyDescent="0.25">
      <c r="A5" s="389" t="s">
        <v>53</v>
      </c>
      <c r="B5" s="389" t="s">
        <v>93</v>
      </c>
      <c r="C5" s="389"/>
      <c r="D5" s="389" t="s">
        <v>24</v>
      </c>
      <c r="E5" s="389" t="s">
        <v>54</v>
      </c>
      <c r="F5" s="389" t="s">
        <v>55</v>
      </c>
      <c r="G5" s="389" t="s">
        <v>56</v>
      </c>
      <c r="H5" s="389"/>
      <c r="I5" s="389" t="s">
        <v>94</v>
      </c>
      <c r="J5" s="390" t="s">
        <v>384</v>
      </c>
      <c r="K5" s="389" t="s">
        <v>57</v>
      </c>
      <c r="L5" s="389" t="s">
        <v>58</v>
      </c>
      <c r="M5" s="389" t="s">
        <v>95</v>
      </c>
    </row>
    <row r="6" spans="1:13" x14ac:dyDescent="0.25">
      <c r="A6" s="389"/>
      <c r="B6" s="389"/>
      <c r="C6" s="389"/>
      <c r="D6" s="389"/>
      <c r="E6" s="389"/>
      <c r="F6" s="389"/>
      <c r="G6" s="8" t="s">
        <v>59</v>
      </c>
      <c r="H6" s="8" t="s">
        <v>60</v>
      </c>
      <c r="I6" s="389"/>
      <c r="J6" s="390"/>
      <c r="K6" s="389"/>
      <c r="L6" s="389"/>
      <c r="M6" s="389"/>
    </row>
    <row r="7" spans="1:13" ht="21" customHeight="1" x14ac:dyDescent="0.25">
      <c r="A7" s="387" t="s">
        <v>295</v>
      </c>
      <c r="B7" s="388"/>
      <c r="C7" s="388"/>
      <c r="D7" s="388"/>
      <c r="E7" s="388"/>
      <c r="F7" s="388"/>
      <c r="G7" s="388"/>
      <c r="H7" s="388"/>
      <c r="I7" s="388"/>
      <c r="J7" s="388"/>
      <c r="K7" s="388"/>
      <c r="L7" s="388"/>
      <c r="M7" s="108">
        <f>AVERAGE(M8:M11,M14:M18,M21:M22)</f>
        <v>0.90909090909090906</v>
      </c>
    </row>
    <row r="8" spans="1:13" ht="44.25" customHeight="1" x14ac:dyDescent="0.25">
      <c r="A8" s="156" t="s">
        <v>61</v>
      </c>
      <c r="B8" s="386" t="s">
        <v>296</v>
      </c>
      <c r="C8" s="386"/>
      <c r="D8" s="157" t="s">
        <v>297</v>
      </c>
      <c r="E8" s="157" t="s">
        <v>118</v>
      </c>
      <c r="F8" s="157" t="s">
        <v>298</v>
      </c>
      <c r="G8" s="158">
        <v>0</v>
      </c>
      <c r="H8" s="158">
        <v>0</v>
      </c>
      <c r="I8" s="159">
        <v>1</v>
      </c>
      <c r="J8" s="160" t="s">
        <v>164</v>
      </c>
      <c r="K8" s="160" t="s">
        <v>164</v>
      </c>
      <c r="L8" s="157" t="s">
        <v>320</v>
      </c>
      <c r="M8" s="159">
        <v>1</v>
      </c>
    </row>
    <row r="9" spans="1:13" ht="72.75" customHeight="1" x14ac:dyDescent="0.25">
      <c r="A9" s="156" t="s">
        <v>62</v>
      </c>
      <c r="B9" s="386" t="s">
        <v>299</v>
      </c>
      <c r="C9" s="386"/>
      <c r="D9" s="157" t="s">
        <v>297</v>
      </c>
      <c r="E9" s="157" t="s">
        <v>118</v>
      </c>
      <c r="F9" s="157" t="s">
        <v>298</v>
      </c>
      <c r="G9" s="158">
        <v>0</v>
      </c>
      <c r="H9" s="158">
        <v>0</v>
      </c>
      <c r="I9" s="159">
        <v>1</v>
      </c>
      <c r="J9" s="160" t="s">
        <v>164</v>
      </c>
      <c r="K9" s="160" t="s">
        <v>164</v>
      </c>
      <c r="L9" s="157" t="s">
        <v>320</v>
      </c>
      <c r="M9" s="159">
        <v>1</v>
      </c>
    </row>
    <row r="10" spans="1:13" ht="122.25" customHeight="1" x14ac:dyDescent="0.25">
      <c r="A10" s="156" t="s">
        <v>301</v>
      </c>
      <c r="B10" s="386" t="s">
        <v>300</v>
      </c>
      <c r="C10" s="386"/>
      <c r="D10" s="157" t="s">
        <v>308</v>
      </c>
      <c r="E10" s="157" t="s">
        <v>120</v>
      </c>
      <c r="F10" s="157" t="s">
        <v>298</v>
      </c>
      <c r="G10" s="158">
        <v>1250</v>
      </c>
      <c r="H10" s="158">
        <v>479</v>
      </c>
      <c r="I10" s="159">
        <f>G10/H10</f>
        <v>2.6096033402922756</v>
      </c>
      <c r="J10" s="160" t="s">
        <v>324</v>
      </c>
      <c r="K10" s="160" t="s">
        <v>164</v>
      </c>
      <c r="L10" s="157" t="s">
        <v>320</v>
      </c>
      <c r="M10" s="159">
        <v>1</v>
      </c>
    </row>
    <row r="11" spans="1:13" ht="147.75" customHeight="1" x14ac:dyDescent="0.25">
      <c r="A11" s="156" t="s">
        <v>303</v>
      </c>
      <c r="B11" s="392" t="s">
        <v>302</v>
      </c>
      <c r="C11" s="394"/>
      <c r="D11" s="161" t="s">
        <v>297</v>
      </c>
      <c r="E11" s="157" t="s">
        <v>122</v>
      </c>
      <c r="F11" s="157" t="s">
        <v>298</v>
      </c>
      <c r="G11" s="162">
        <v>54</v>
      </c>
      <c r="H11" s="162">
        <v>43.6</v>
      </c>
      <c r="I11" s="159">
        <f>G11/H11</f>
        <v>1.238532110091743</v>
      </c>
      <c r="J11" s="160" t="s">
        <v>325</v>
      </c>
      <c r="K11" s="160" t="s">
        <v>164</v>
      </c>
      <c r="L11" s="157" t="s">
        <v>320</v>
      </c>
      <c r="M11" s="159">
        <v>1</v>
      </c>
    </row>
    <row r="12" spans="1:13" x14ac:dyDescent="0.25">
      <c r="A12" s="398" t="s">
        <v>96</v>
      </c>
      <c r="B12" s="398"/>
      <c r="C12" s="398"/>
      <c r="D12" s="398"/>
      <c r="E12" s="398"/>
      <c r="F12" s="398"/>
      <c r="G12" s="398"/>
      <c r="H12" s="398"/>
      <c r="I12" s="398"/>
      <c r="J12" s="398"/>
      <c r="K12" s="398"/>
      <c r="L12" s="398"/>
      <c r="M12" s="398"/>
    </row>
    <row r="13" spans="1:13" ht="15" customHeight="1" x14ac:dyDescent="0.25">
      <c r="A13" s="156">
        <v>1</v>
      </c>
      <c r="B13" s="395" t="s">
        <v>314</v>
      </c>
      <c r="C13" s="396"/>
      <c r="D13" s="396"/>
      <c r="E13" s="396"/>
      <c r="F13" s="396"/>
      <c r="G13" s="396"/>
      <c r="H13" s="396"/>
      <c r="I13" s="396"/>
      <c r="J13" s="396"/>
      <c r="K13" s="396"/>
      <c r="L13" s="397"/>
      <c r="M13" s="163">
        <f>AVERAGE(M14:M18)</f>
        <v>0.8</v>
      </c>
    </row>
    <row r="14" spans="1:13" ht="229.5" customHeight="1" x14ac:dyDescent="0.25">
      <c r="A14" s="164" t="s">
        <v>64</v>
      </c>
      <c r="B14" s="391" t="s">
        <v>304</v>
      </c>
      <c r="C14" s="391"/>
      <c r="D14" s="157" t="s">
        <v>305</v>
      </c>
      <c r="E14" s="157" t="s">
        <v>122</v>
      </c>
      <c r="F14" s="157" t="s">
        <v>298</v>
      </c>
      <c r="G14" s="158">
        <v>0.03</v>
      </c>
      <c r="H14" s="158">
        <v>6.0000000000000001E-3</v>
      </c>
      <c r="I14" s="159">
        <f>G14/H14</f>
        <v>5</v>
      </c>
      <c r="J14" s="160" t="s">
        <v>322</v>
      </c>
      <c r="K14" s="160" t="s">
        <v>164</v>
      </c>
      <c r="L14" s="157" t="s">
        <v>320</v>
      </c>
      <c r="M14" s="159">
        <v>1</v>
      </c>
    </row>
    <row r="15" spans="1:13" ht="78.75" customHeight="1" x14ac:dyDescent="0.25">
      <c r="A15" s="164" t="s">
        <v>65</v>
      </c>
      <c r="B15" s="391" t="s">
        <v>306</v>
      </c>
      <c r="C15" s="391"/>
      <c r="D15" s="157" t="s">
        <v>305</v>
      </c>
      <c r="E15" s="157" t="s">
        <v>307</v>
      </c>
      <c r="F15" s="157" t="s">
        <v>298</v>
      </c>
      <c r="G15" s="158">
        <v>0</v>
      </c>
      <c r="H15" s="158">
        <v>0</v>
      </c>
      <c r="I15" s="159">
        <v>1</v>
      </c>
      <c r="J15" s="160" t="s">
        <v>164</v>
      </c>
      <c r="K15" s="160" t="s">
        <v>164</v>
      </c>
      <c r="L15" s="157" t="s">
        <v>320</v>
      </c>
      <c r="M15" s="159">
        <v>1</v>
      </c>
    </row>
    <row r="16" spans="1:13" ht="78.75" customHeight="1" x14ac:dyDescent="0.25">
      <c r="A16" s="164" t="s">
        <v>165</v>
      </c>
      <c r="B16" s="392" t="s">
        <v>309</v>
      </c>
      <c r="C16" s="393"/>
      <c r="D16" s="157" t="s">
        <v>305</v>
      </c>
      <c r="E16" s="157" t="s">
        <v>307</v>
      </c>
      <c r="F16" s="157" t="s">
        <v>298</v>
      </c>
      <c r="G16" s="158">
        <v>0</v>
      </c>
      <c r="H16" s="158">
        <v>0</v>
      </c>
      <c r="I16" s="159">
        <v>1</v>
      </c>
      <c r="J16" s="160" t="s">
        <v>164</v>
      </c>
      <c r="K16" s="160" t="s">
        <v>164</v>
      </c>
      <c r="L16" s="157" t="s">
        <v>320</v>
      </c>
      <c r="M16" s="159">
        <v>1</v>
      </c>
    </row>
    <row r="17" spans="1:13" ht="237" customHeight="1" x14ac:dyDescent="0.25">
      <c r="A17" s="164" t="s">
        <v>385</v>
      </c>
      <c r="B17" s="392" t="s">
        <v>310</v>
      </c>
      <c r="C17" s="394"/>
      <c r="D17" s="157" t="s">
        <v>305</v>
      </c>
      <c r="E17" s="157" t="s">
        <v>118</v>
      </c>
      <c r="F17" s="157" t="s">
        <v>298</v>
      </c>
      <c r="G17" s="158">
        <v>0</v>
      </c>
      <c r="H17" s="158">
        <v>4</v>
      </c>
      <c r="I17" s="159">
        <v>0</v>
      </c>
      <c r="J17" s="160" t="s">
        <v>323</v>
      </c>
      <c r="K17" s="160" t="s">
        <v>326</v>
      </c>
      <c r="L17" s="157" t="s">
        <v>320</v>
      </c>
      <c r="M17" s="159">
        <v>0</v>
      </c>
    </row>
    <row r="18" spans="1:13" ht="45" customHeight="1" x14ac:dyDescent="0.25">
      <c r="A18" s="164" t="s">
        <v>386</v>
      </c>
      <c r="B18" s="392" t="s">
        <v>311</v>
      </c>
      <c r="C18" s="393"/>
      <c r="D18" s="157" t="s">
        <v>305</v>
      </c>
      <c r="E18" s="157" t="s">
        <v>118</v>
      </c>
      <c r="F18" s="157" t="s">
        <v>298</v>
      </c>
      <c r="G18" s="158">
        <v>0</v>
      </c>
      <c r="H18" s="158">
        <v>0</v>
      </c>
      <c r="I18" s="159">
        <v>1</v>
      </c>
      <c r="J18" s="160" t="s">
        <v>164</v>
      </c>
      <c r="K18" s="160" t="s">
        <v>164</v>
      </c>
      <c r="L18" s="157" t="s">
        <v>320</v>
      </c>
      <c r="M18" s="159">
        <v>1</v>
      </c>
    </row>
    <row r="19" spans="1:13" ht="122.25" customHeight="1" x14ac:dyDescent="0.25">
      <c r="A19" s="156" t="s">
        <v>387</v>
      </c>
      <c r="B19" s="386" t="s">
        <v>300</v>
      </c>
      <c r="C19" s="386"/>
      <c r="D19" s="157" t="s">
        <v>308</v>
      </c>
      <c r="E19" s="157" t="s">
        <v>120</v>
      </c>
      <c r="F19" s="157" t="s">
        <v>298</v>
      </c>
      <c r="G19" s="158">
        <v>1250</v>
      </c>
      <c r="H19" s="158">
        <v>479</v>
      </c>
      <c r="I19" s="165" t="s">
        <v>269</v>
      </c>
      <c r="J19" s="160" t="s">
        <v>324</v>
      </c>
      <c r="K19" s="160" t="s">
        <v>164</v>
      </c>
      <c r="L19" s="157" t="s">
        <v>320</v>
      </c>
      <c r="M19" s="165" t="s">
        <v>269</v>
      </c>
    </row>
    <row r="20" spans="1:13" ht="15" customHeight="1" x14ac:dyDescent="0.25">
      <c r="A20" s="156">
        <v>2</v>
      </c>
      <c r="B20" s="395" t="s">
        <v>312</v>
      </c>
      <c r="C20" s="396"/>
      <c r="D20" s="396"/>
      <c r="E20" s="396"/>
      <c r="F20" s="396"/>
      <c r="G20" s="396"/>
      <c r="H20" s="396"/>
      <c r="I20" s="396"/>
      <c r="J20" s="396"/>
      <c r="K20" s="396"/>
      <c r="L20" s="397"/>
      <c r="M20" s="163">
        <f>AVERAGE(M21:M22)</f>
        <v>1</v>
      </c>
    </row>
    <row r="21" spans="1:13" ht="40.5" customHeight="1" x14ac:dyDescent="0.25">
      <c r="A21" s="164" t="s">
        <v>315</v>
      </c>
      <c r="B21" s="391" t="s">
        <v>317</v>
      </c>
      <c r="C21" s="391"/>
      <c r="D21" s="157" t="s">
        <v>305</v>
      </c>
      <c r="E21" s="157" t="s">
        <v>118</v>
      </c>
      <c r="F21" s="157" t="s">
        <v>298</v>
      </c>
      <c r="G21" s="158">
        <v>0</v>
      </c>
      <c r="H21" s="158">
        <v>0</v>
      </c>
      <c r="I21" s="159">
        <v>1</v>
      </c>
      <c r="J21" s="160" t="s">
        <v>164</v>
      </c>
      <c r="K21" s="160" t="s">
        <v>164</v>
      </c>
      <c r="L21" s="157" t="s">
        <v>320</v>
      </c>
      <c r="M21" s="159">
        <v>1</v>
      </c>
    </row>
    <row r="22" spans="1:13" ht="134.25" customHeight="1" x14ac:dyDescent="0.25">
      <c r="A22" s="164" t="s">
        <v>316</v>
      </c>
      <c r="B22" s="391" t="s">
        <v>318</v>
      </c>
      <c r="C22" s="391"/>
      <c r="D22" s="157" t="s">
        <v>305</v>
      </c>
      <c r="E22" s="157" t="s">
        <v>122</v>
      </c>
      <c r="F22" s="157" t="s">
        <v>319</v>
      </c>
      <c r="G22" s="158">
        <v>94.2</v>
      </c>
      <c r="H22" s="158">
        <v>96.4</v>
      </c>
      <c r="I22" s="166">
        <f>H22/G22</f>
        <v>1.0233545647558386</v>
      </c>
      <c r="J22" s="160" t="s">
        <v>321</v>
      </c>
      <c r="K22" s="160" t="s">
        <v>164</v>
      </c>
      <c r="L22" s="157" t="s">
        <v>320</v>
      </c>
      <c r="M22" s="159">
        <v>1</v>
      </c>
    </row>
    <row r="24" spans="1:13" x14ac:dyDescent="0.25">
      <c r="A24" s="13" t="s">
        <v>84</v>
      </c>
      <c r="B24" s="13" t="s">
        <v>97</v>
      </c>
    </row>
    <row r="25" spans="1:13" x14ac:dyDescent="0.25">
      <c r="A25" s="13" t="s">
        <v>85</v>
      </c>
      <c r="B25" s="13" t="s">
        <v>98</v>
      </c>
    </row>
    <row r="26" spans="1:13" x14ac:dyDescent="0.25">
      <c r="A26" s="13" t="s">
        <v>86</v>
      </c>
      <c r="B26" s="14" t="s">
        <v>99</v>
      </c>
    </row>
    <row r="27" spans="1:13" x14ac:dyDescent="0.25">
      <c r="A27" s="13" t="s">
        <v>87</v>
      </c>
      <c r="B27" s="13" t="s">
        <v>100</v>
      </c>
    </row>
  </sheetData>
  <mergeCells count="28">
    <mergeCell ref="B21:C21"/>
    <mergeCell ref="B22:C22"/>
    <mergeCell ref="B18:C18"/>
    <mergeCell ref="B11:C11"/>
    <mergeCell ref="B17:C17"/>
    <mergeCell ref="B16:C16"/>
    <mergeCell ref="B20:L20"/>
    <mergeCell ref="B13:L13"/>
    <mergeCell ref="B15:C15"/>
    <mergeCell ref="B14:C14"/>
    <mergeCell ref="A12:M12"/>
    <mergeCell ref="B19:C19"/>
    <mergeCell ref="A3:M3"/>
    <mergeCell ref="B8:C8"/>
    <mergeCell ref="B9:C9"/>
    <mergeCell ref="B10:C10"/>
    <mergeCell ref="A7:L7"/>
    <mergeCell ref="A5:A6"/>
    <mergeCell ref="B5:C6"/>
    <mergeCell ref="D5:D6"/>
    <mergeCell ref="E5:E6"/>
    <mergeCell ref="F5:F6"/>
    <mergeCell ref="G5:H5"/>
    <mergeCell ref="I5:I6"/>
    <mergeCell ref="J5:J6"/>
    <mergeCell ref="K5:K6"/>
    <mergeCell ref="L5:L6"/>
    <mergeCell ref="M5:M6"/>
  </mergeCells>
  <pageMargins left="0" right="0" top="0" bottom="0" header="0" footer="0"/>
  <pageSetup paperSize="9" scale="61" fitToHeight="2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zoomScale="130" zoomScaleNormal="130" workbookViewId="0">
      <selection activeCell="F9" sqref="F9"/>
    </sheetView>
  </sheetViews>
  <sheetFormatPr defaultRowHeight="15" x14ac:dyDescent="0.25"/>
  <cols>
    <col min="1" max="1" width="6" customWidth="1"/>
    <col min="2" max="2" width="19.28515625" customWidth="1"/>
    <col min="3" max="3" width="14.7109375" customWidth="1"/>
    <col min="4" max="4" width="17.7109375" customWidth="1"/>
    <col min="5" max="5" width="23.140625" customWidth="1"/>
    <col min="6" max="6" width="45" customWidth="1"/>
  </cols>
  <sheetData>
    <row r="1" spans="1:6" ht="45" x14ac:dyDescent="0.25">
      <c r="F1" s="7" t="s">
        <v>71</v>
      </c>
    </row>
    <row r="3" spans="1:6" ht="29.25" customHeight="1" x14ac:dyDescent="0.25">
      <c r="A3" s="404" t="s">
        <v>334</v>
      </c>
      <c r="B3" s="404"/>
      <c r="C3" s="404"/>
      <c r="D3" s="404"/>
      <c r="E3" s="404"/>
      <c r="F3" s="404"/>
    </row>
    <row r="5" spans="1:6" ht="51.75" x14ac:dyDescent="0.25">
      <c r="A5" s="8" t="s">
        <v>53</v>
      </c>
      <c r="B5" s="8" t="s">
        <v>66</v>
      </c>
      <c r="C5" s="8" t="s">
        <v>67</v>
      </c>
      <c r="D5" s="8" t="s">
        <v>68</v>
      </c>
      <c r="E5" s="8" t="s">
        <v>69</v>
      </c>
      <c r="F5" s="8" t="s">
        <v>70</v>
      </c>
    </row>
    <row r="6" spans="1:6" ht="15.75" x14ac:dyDescent="0.25">
      <c r="A6" s="405" t="s">
        <v>295</v>
      </c>
      <c r="B6" s="406"/>
      <c r="C6" s="406"/>
      <c r="D6" s="406"/>
      <c r="E6" s="406"/>
      <c r="F6" s="407"/>
    </row>
    <row r="7" spans="1:6" x14ac:dyDescent="0.25">
      <c r="A7" s="402" t="s">
        <v>327</v>
      </c>
      <c r="B7" s="402"/>
      <c r="C7" s="402"/>
      <c r="D7" s="402"/>
      <c r="E7" s="402"/>
      <c r="F7" s="402"/>
    </row>
    <row r="8" spans="1:6" x14ac:dyDescent="0.25">
      <c r="A8" s="84">
        <v>1</v>
      </c>
      <c r="B8" s="403" t="s">
        <v>328</v>
      </c>
      <c r="C8" s="403"/>
      <c r="D8" s="403"/>
      <c r="E8" s="403"/>
      <c r="F8" s="403"/>
    </row>
    <row r="9" spans="1:6" ht="250.5" customHeight="1" x14ac:dyDescent="0.25">
      <c r="A9" s="87"/>
      <c r="B9" s="85" t="s">
        <v>336</v>
      </c>
      <c r="C9" s="85" t="s">
        <v>337</v>
      </c>
      <c r="D9" s="85" t="s">
        <v>338</v>
      </c>
      <c r="E9" s="85" t="s">
        <v>339</v>
      </c>
      <c r="F9" s="91" t="s">
        <v>358</v>
      </c>
    </row>
    <row r="10" spans="1:6" x14ac:dyDescent="0.25">
      <c r="A10" s="87" t="s">
        <v>330</v>
      </c>
      <c r="B10" s="408" t="s">
        <v>329</v>
      </c>
      <c r="C10" s="400"/>
      <c r="D10" s="400"/>
      <c r="E10" s="400"/>
      <c r="F10" s="401"/>
    </row>
    <row r="11" spans="1:6" ht="225" customHeight="1" x14ac:dyDescent="0.25">
      <c r="A11" s="87"/>
      <c r="B11" s="85" t="s">
        <v>340</v>
      </c>
      <c r="C11" s="85" t="s">
        <v>341</v>
      </c>
      <c r="D11" s="85" t="s">
        <v>342</v>
      </c>
      <c r="E11" s="85" t="s">
        <v>343</v>
      </c>
      <c r="F11" s="85" t="s">
        <v>353</v>
      </c>
    </row>
    <row r="12" spans="1:6" x14ac:dyDescent="0.25">
      <c r="A12" s="84" t="s">
        <v>331</v>
      </c>
      <c r="B12" s="403" t="s">
        <v>332</v>
      </c>
      <c r="C12" s="403"/>
      <c r="D12" s="403"/>
      <c r="E12" s="403"/>
      <c r="F12" s="403"/>
    </row>
    <row r="13" spans="1:6" ht="192.75" customHeight="1" x14ac:dyDescent="0.25">
      <c r="A13" s="87"/>
      <c r="B13" s="85" t="s">
        <v>344</v>
      </c>
      <c r="C13" s="85" t="s">
        <v>345</v>
      </c>
      <c r="D13" s="85" t="s">
        <v>346</v>
      </c>
      <c r="E13" s="85" t="s">
        <v>354</v>
      </c>
      <c r="F13" s="85" t="s">
        <v>355</v>
      </c>
    </row>
    <row r="14" spans="1:6" ht="35.25" customHeight="1" x14ac:dyDescent="0.25">
      <c r="A14" s="87" t="s">
        <v>335</v>
      </c>
      <c r="B14" s="399" t="s">
        <v>333</v>
      </c>
      <c r="C14" s="400"/>
      <c r="D14" s="400"/>
      <c r="E14" s="400"/>
      <c r="F14" s="401"/>
    </row>
    <row r="15" spans="1:6" ht="189.75" thickBot="1" x14ac:dyDescent="0.3">
      <c r="A15" s="88"/>
      <c r="B15" s="89" t="s">
        <v>347</v>
      </c>
      <c r="C15" s="89" t="s">
        <v>349</v>
      </c>
      <c r="D15" s="89" t="s">
        <v>346</v>
      </c>
      <c r="E15" s="85" t="s">
        <v>352</v>
      </c>
      <c r="F15" s="91" t="s">
        <v>356</v>
      </c>
    </row>
    <row r="16" spans="1:6" ht="255.75" customHeight="1" thickBot="1" x14ac:dyDescent="0.3">
      <c r="A16" s="85"/>
      <c r="B16" s="89" t="s">
        <v>348</v>
      </c>
      <c r="C16" s="89" t="s">
        <v>350</v>
      </c>
      <c r="D16" s="90" t="s">
        <v>351</v>
      </c>
      <c r="E16" s="85" t="s">
        <v>352</v>
      </c>
      <c r="F16" s="91" t="s">
        <v>357</v>
      </c>
    </row>
    <row r="19" spans="1:2" x14ac:dyDescent="0.25">
      <c r="A19" s="13" t="s">
        <v>84</v>
      </c>
      <c r="B19" s="13" t="s">
        <v>28</v>
      </c>
    </row>
  </sheetData>
  <mergeCells count="7">
    <mergeCell ref="B14:F14"/>
    <mergeCell ref="A7:F7"/>
    <mergeCell ref="B8:F8"/>
    <mergeCell ref="A3:F3"/>
    <mergeCell ref="A6:F6"/>
    <mergeCell ref="B12:F12"/>
    <mergeCell ref="B10:F10"/>
  </mergeCells>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selection activeCell="C7" sqref="C7"/>
    </sheetView>
  </sheetViews>
  <sheetFormatPr defaultRowHeight="15" x14ac:dyDescent="0.25"/>
  <cols>
    <col min="1" max="1" width="6.7109375" customWidth="1"/>
    <col min="2" max="2" width="29" customWidth="1"/>
    <col min="3" max="3" width="25.42578125" customWidth="1"/>
    <col min="4" max="4" width="26.42578125" customWidth="1"/>
    <col min="5" max="5" width="29.140625" customWidth="1"/>
    <col min="6" max="6" width="19.7109375" customWidth="1"/>
    <col min="7" max="7" width="19.5703125" customWidth="1"/>
    <col min="8" max="8" width="18.28515625" customWidth="1"/>
  </cols>
  <sheetData>
    <row r="1" spans="1:8" ht="45" x14ac:dyDescent="0.25">
      <c r="H1" s="7" t="s">
        <v>78</v>
      </c>
    </row>
    <row r="3" spans="1:8" ht="15.75" x14ac:dyDescent="0.25">
      <c r="A3" s="409" t="s">
        <v>359</v>
      </c>
      <c r="B3" s="404"/>
      <c r="C3" s="404"/>
      <c r="D3" s="404"/>
      <c r="E3" s="404"/>
      <c r="F3" s="404"/>
      <c r="G3" s="404"/>
      <c r="H3" s="404"/>
    </row>
    <row r="5" spans="1:8" ht="81.75" x14ac:dyDescent="0.25">
      <c r="A5" s="9" t="s">
        <v>53</v>
      </c>
      <c r="B5" s="9" t="s">
        <v>72</v>
      </c>
      <c r="C5" s="9" t="s">
        <v>73</v>
      </c>
      <c r="D5" s="9" t="s">
        <v>75</v>
      </c>
      <c r="E5" s="9" t="s">
        <v>76</v>
      </c>
      <c r="F5" s="9" t="s">
        <v>77</v>
      </c>
      <c r="G5" s="9" t="s">
        <v>74</v>
      </c>
      <c r="H5" s="11" t="s">
        <v>101</v>
      </c>
    </row>
    <row r="6" spans="1:8" ht="15.75" x14ac:dyDescent="0.25">
      <c r="A6" s="10"/>
      <c r="B6" s="10"/>
      <c r="C6" s="10"/>
      <c r="D6" s="9">
        <v>0.35</v>
      </c>
      <c r="E6" s="9">
        <v>0.3</v>
      </c>
      <c r="F6" s="9">
        <v>0.35</v>
      </c>
      <c r="G6" s="10"/>
      <c r="H6" s="10"/>
    </row>
    <row r="7" spans="1:8" ht="47.25" x14ac:dyDescent="0.25">
      <c r="A7" s="9">
        <v>1</v>
      </c>
      <c r="B7" s="17" t="s">
        <v>360</v>
      </c>
      <c r="C7" s="98" t="s">
        <v>320</v>
      </c>
      <c r="D7" s="167">
        <f>'Таблица 3 (показатели)'!M7</f>
        <v>0.90909090909090906</v>
      </c>
      <c r="E7" s="168">
        <f>'Таблица 1 (финансы + меропр)'!G9</f>
        <v>0.96474096746052829</v>
      </c>
      <c r="F7" s="168">
        <f>'Таблица 1 (финансы + меропр)'!L14</f>
        <v>1</v>
      </c>
      <c r="G7" s="167">
        <f>D7*$D$6+E7*$E$6+F7*$F$6</f>
        <v>0.95760410841997656</v>
      </c>
      <c r="H7" s="160" t="s">
        <v>388</v>
      </c>
    </row>
    <row r="8" spans="1:8" ht="78.75" x14ac:dyDescent="0.25">
      <c r="A8" s="12" t="s">
        <v>64</v>
      </c>
      <c r="B8" s="17" t="s">
        <v>361</v>
      </c>
      <c r="C8" s="98" t="s">
        <v>320</v>
      </c>
      <c r="D8" s="169">
        <f>'Таблица 3 (показатели)'!M13</f>
        <v>0.8</v>
      </c>
      <c r="E8" s="167">
        <f>'Таблица 1 (финансы + меропр)'!G26</f>
        <v>0.95867294568920935</v>
      </c>
      <c r="F8" s="168">
        <f>'Таблица 1 (финансы + меропр)'!L31</f>
        <v>1</v>
      </c>
      <c r="G8" s="167">
        <f>D8*$D$6+E8*$E$6+F8*$F$6</f>
        <v>0.91760188370676277</v>
      </c>
      <c r="H8" s="170" t="s">
        <v>389</v>
      </c>
    </row>
    <row r="9" spans="1:8" ht="94.5" x14ac:dyDescent="0.25">
      <c r="A9" s="86" t="s">
        <v>65</v>
      </c>
      <c r="B9" s="17" t="s">
        <v>362</v>
      </c>
      <c r="C9" s="98" t="s">
        <v>320</v>
      </c>
      <c r="D9" s="168">
        <f>'Таблица 3 (показатели)'!M20</f>
        <v>1</v>
      </c>
      <c r="E9" s="167">
        <f>'Таблица 1 (финансы + меропр)'!G123</f>
        <v>0.99075182942083151</v>
      </c>
      <c r="F9" s="168">
        <f>'Таблица 1 (финансы + меропр)'!L128</f>
        <v>1</v>
      </c>
      <c r="G9" s="167">
        <f>D9*D6+E9*E6+F9*F6</f>
        <v>0.99722554882624947</v>
      </c>
      <c r="H9" s="160" t="s">
        <v>390</v>
      </c>
    </row>
    <row r="11" spans="1:8" x14ac:dyDescent="0.25">
      <c r="A11" s="13" t="s">
        <v>84</v>
      </c>
      <c r="B11" s="13" t="s">
        <v>102</v>
      </c>
    </row>
    <row r="12" spans="1:8" x14ac:dyDescent="0.25">
      <c r="A12" s="13" t="s">
        <v>85</v>
      </c>
      <c r="B12" s="13" t="s">
        <v>28</v>
      </c>
    </row>
  </sheetData>
  <mergeCells count="1">
    <mergeCell ref="A3:H3"/>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Таблица 1 (финансы + меропр)</vt:lpstr>
      <vt:lpstr>Таблица 2 (отчет по ОКС)</vt:lpstr>
      <vt:lpstr>Таблица 3 (показатели)</vt:lpstr>
      <vt:lpstr>Таблица 4 (меры ГР)</vt:lpstr>
      <vt:lpstr>Таблица 5 (ЭГП)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Светлана Покатович</dc:creator>
  <cp:lastModifiedBy>Архиреева О.А.</cp:lastModifiedBy>
  <cp:lastPrinted>2026-03-26T08:18:54Z</cp:lastPrinted>
  <dcterms:created xsi:type="dcterms:W3CDTF">2018-08-30T12:58:31Z</dcterms:created>
  <dcterms:modified xsi:type="dcterms:W3CDTF">2026-04-01T13:01:57Z</dcterms:modified>
</cp:coreProperties>
</file>